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D6B2BE47-A911-4F4A-8EC4-A79581F8CFB6}" xr6:coauthVersionLast="47" xr6:coauthVersionMax="47" xr10:uidLastSave="{00000000-0000-0000-0000-000000000000}"/>
  <bookViews>
    <workbookView xWindow="5070" yWindow="5070" windowWidth="28800" windowHeight="15435" xr2:uid="{0C70DA2F-E978-4FDD-AD7A-3459EF33B179}"/>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C7" i="15"/>
  <c r="F7" i="15" s="1"/>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D775" i="14"/>
  <c r="E775" i="14" s="1"/>
  <c r="D774" i="14"/>
  <c r="E774" i="14" s="1"/>
  <c r="D773" i="14"/>
  <c r="E773" i="14" s="1"/>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D745" i="14"/>
  <c r="E745" i="14" s="1"/>
  <c r="D744" i="14"/>
  <c r="E744" i="14" s="1"/>
  <c r="D743" i="14"/>
  <c r="E743" i="14" s="1"/>
  <c r="D742" i="14"/>
  <c r="E742" i="14" s="1"/>
  <c r="D741" i="14"/>
  <c r="E741" i="14" s="1"/>
  <c r="D740" i="14"/>
  <c r="E740" i="14" s="1"/>
  <c r="D739" i="14"/>
  <c r="E739" i="14" s="1"/>
  <c r="D738" i="14"/>
  <c r="E738" i="14" s="1"/>
  <c r="D737" i="14"/>
  <c r="E737" i="14" s="1"/>
  <c r="D736" i="14"/>
  <c r="E736" i="14" s="1"/>
  <c r="D735" i="14"/>
  <c r="E735" i="14" s="1"/>
  <c r="D734" i="14"/>
  <c r="E734" i="14" s="1"/>
  <c r="D733" i="14"/>
  <c r="E733" i="14" s="1"/>
  <c r="D732" i="14"/>
  <c r="E732" i="14" s="1"/>
  <c r="D731" i="14"/>
  <c r="E731" i="14" s="1"/>
  <c r="D730" i="14"/>
  <c r="E730" i="14" s="1"/>
  <c r="D729" i="14"/>
  <c r="E729" i="14" s="1"/>
  <c r="D728" i="14"/>
  <c r="E728" i="14" s="1"/>
  <c r="D727" i="14"/>
  <c r="E727" i="14" s="1"/>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D713" i="14"/>
  <c r="E713" i="14" s="1"/>
  <c r="D712" i="14"/>
  <c r="E712" i="14" s="1"/>
  <c r="D711" i="14"/>
  <c r="E711" i="14" s="1"/>
  <c r="D710" i="14"/>
  <c r="E710" i="14" s="1"/>
  <c r="D709" i="14"/>
  <c r="E709" i="14" s="1"/>
  <c r="D708" i="14"/>
  <c r="E708" i="14" s="1"/>
  <c r="D707" i="14"/>
  <c r="E707" i="14" s="1"/>
  <c r="D706" i="14"/>
  <c r="E706" i="14" s="1"/>
  <c r="D705" i="14"/>
  <c r="E705" i="14" s="1"/>
  <c r="D704" i="14"/>
  <c r="E704" i="14" s="1"/>
  <c r="D703" i="14"/>
  <c r="E703" i="14" s="1"/>
  <c r="D702" i="14"/>
  <c r="E702" i="14" s="1"/>
  <c r="D701" i="14"/>
  <c r="E701" i="14" s="1"/>
  <c r="D700" i="14"/>
  <c r="E700" i="14" s="1"/>
  <c r="D699" i="14"/>
  <c r="E699" i="14" s="1"/>
  <c r="D698" i="14"/>
  <c r="E698" i="14" s="1"/>
  <c r="D697" i="14"/>
  <c r="E697" i="14" s="1"/>
  <c r="D696" i="14"/>
  <c r="E696" i="14" s="1"/>
  <c r="D695" i="14"/>
  <c r="E695" i="14" s="1"/>
  <c r="D694" i="14"/>
  <c r="E694" i="14" s="1"/>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D682" i="14"/>
  <c r="E682" i="14" s="1"/>
  <c r="D681" i="14"/>
  <c r="E681" i="14" s="1"/>
  <c r="D680" i="14"/>
  <c r="E680" i="14" s="1"/>
  <c r="D679" i="14"/>
  <c r="E679" i="14" s="1"/>
  <c r="D678" i="14"/>
  <c r="E678" i="14" s="1"/>
  <c r="D677" i="14"/>
  <c r="E677" i="14" s="1"/>
  <c r="D676" i="14"/>
  <c r="E676" i="14" s="1"/>
  <c r="D675" i="14"/>
  <c r="E675" i="14" s="1"/>
  <c r="D674" i="14"/>
  <c r="E674" i="14" s="1"/>
  <c r="D673" i="14"/>
  <c r="E673" i="14" s="1"/>
  <c r="D672" i="14"/>
  <c r="E672" i="14" s="1"/>
  <c r="D671" i="14"/>
  <c r="E671" i="14" s="1"/>
  <c r="D670" i="14"/>
  <c r="E670" i="14" s="1"/>
  <c r="D669" i="14"/>
  <c r="E669" i="14" s="1"/>
  <c r="D668" i="14"/>
  <c r="E668" i="14" s="1"/>
  <c r="D667" i="14"/>
  <c r="E667" i="14" s="1"/>
  <c r="D666" i="14"/>
  <c r="E666" i="14" s="1"/>
  <c r="D665" i="14"/>
  <c r="E665" i="14" s="1"/>
  <c r="D664" i="14"/>
  <c r="E664" i="14" s="1"/>
  <c r="D663" i="14"/>
  <c r="E663" i="14" s="1"/>
  <c r="D662" i="14"/>
  <c r="E662" i="14" s="1"/>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D650" i="14"/>
  <c r="E650" i="14" s="1"/>
  <c r="D649" i="14"/>
  <c r="E649" i="14" s="1"/>
  <c r="D648" i="14"/>
  <c r="E648" i="14" s="1"/>
  <c r="D647" i="14"/>
  <c r="E647" i="14" s="1"/>
  <c r="D646" i="14"/>
  <c r="E646" i="14" s="1"/>
  <c r="D645" i="14"/>
  <c r="E645" i="14" s="1"/>
  <c r="D644" i="14"/>
  <c r="E644" i="14" s="1"/>
  <c r="D643" i="14"/>
  <c r="E643" i="14" s="1"/>
  <c r="D642" i="14"/>
  <c r="E642" i="14" s="1"/>
  <c r="D641" i="14"/>
  <c r="E641" i="14" s="1"/>
  <c r="D640" i="14"/>
  <c r="E640" i="14" s="1"/>
  <c r="D639" i="14"/>
  <c r="E639" i="14" s="1"/>
  <c r="D638" i="14"/>
  <c r="E638" i="14" s="1"/>
  <c r="D637" i="14"/>
  <c r="E637" i="14" s="1"/>
  <c r="D636" i="14"/>
  <c r="E636" i="14" s="1"/>
  <c r="D635" i="14"/>
  <c r="E635" i="14" s="1"/>
  <c r="D634" i="14"/>
  <c r="E634" i="14" s="1"/>
  <c r="D633" i="14"/>
  <c r="E633" i="14" s="1"/>
  <c r="D632" i="14"/>
  <c r="E632" i="14" s="1"/>
  <c r="D631" i="14"/>
  <c r="E631" i="14" s="1"/>
  <c r="D630" i="14"/>
  <c r="E630" i="14" s="1"/>
  <c r="D629" i="14"/>
  <c r="E629" i="14" s="1"/>
  <c r="D628" i="14"/>
  <c r="E628" i="14" s="1"/>
  <c r="D627" i="14"/>
  <c r="E627" i="14" s="1"/>
  <c r="D626" i="14"/>
  <c r="E626" i="14" s="1"/>
  <c r="D625" i="14"/>
  <c r="E625" i="14" s="1"/>
  <c r="D624" i="14"/>
  <c r="E624" i="14" s="1"/>
  <c r="D623" i="14"/>
  <c r="E623" i="14" s="1"/>
  <c r="D622" i="14"/>
  <c r="E622" i="14" s="1"/>
  <c r="D621" i="14"/>
  <c r="E621" i="14" s="1"/>
  <c r="D620" i="14"/>
  <c r="E620" i="14" s="1"/>
  <c r="D619" i="14"/>
  <c r="E619" i="14" s="1"/>
  <c r="D618" i="14"/>
  <c r="E618" i="14" s="1"/>
  <c r="D617" i="14"/>
  <c r="E617" i="14" s="1"/>
  <c r="D616" i="14"/>
  <c r="E616" i="14" s="1"/>
  <c r="D615" i="14"/>
  <c r="E615" i="14" s="1"/>
  <c r="D614" i="14"/>
  <c r="E614" i="14" s="1"/>
  <c r="D613" i="14"/>
  <c r="E613" i="14" s="1"/>
  <c r="D612" i="14"/>
  <c r="E612" i="14" s="1"/>
  <c r="D611" i="14"/>
  <c r="E611" i="14" s="1"/>
  <c r="D610" i="14"/>
  <c r="E610" i="14" s="1"/>
  <c r="D609" i="14"/>
  <c r="E609" i="14" s="1"/>
  <c r="D608" i="14"/>
  <c r="E608" i="14" s="1"/>
  <c r="D607" i="14"/>
  <c r="E607" i="14" s="1"/>
  <c r="D606" i="14"/>
  <c r="E606" i="14" s="1"/>
  <c r="D605" i="14"/>
  <c r="E605" i="14" s="1"/>
  <c r="D604" i="14"/>
  <c r="E604" i="14" s="1"/>
  <c r="D603" i="14"/>
  <c r="E603" i="14" s="1"/>
  <c r="D602" i="14"/>
  <c r="E602" i="14" s="1"/>
  <c r="D601" i="14"/>
  <c r="E601" i="14" s="1"/>
  <c r="D600" i="14"/>
  <c r="E600" i="14" s="1"/>
  <c r="D599" i="14"/>
  <c r="E599" i="14" s="1"/>
  <c r="D598" i="14"/>
  <c r="E598" i="14" s="1"/>
  <c r="D597" i="14"/>
  <c r="E597" i="14" s="1"/>
  <c r="D596" i="14"/>
  <c r="E596" i="14" s="1"/>
  <c r="D595" i="14"/>
  <c r="E595" i="14" s="1"/>
  <c r="D594" i="14"/>
  <c r="E594" i="14" s="1"/>
  <c r="D593" i="14"/>
  <c r="E593" i="14" s="1"/>
  <c r="D592" i="14"/>
  <c r="E592" i="14" s="1"/>
  <c r="D591" i="14"/>
  <c r="E591" i="14" s="1"/>
  <c r="D590" i="14"/>
  <c r="E590" i="14" s="1"/>
  <c r="D589" i="14"/>
  <c r="E589" i="14" s="1"/>
  <c r="D588" i="14"/>
  <c r="E588" i="14" s="1"/>
  <c r="D587" i="14"/>
  <c r="E587" i="14" s="1"/>
  <c r="D586" i="14"/>
  <c r="E586" i="14" s="1"/>
  <c r="D585" i="14"/>
  <c r="E585" i="14" s="1"/>
  <c r="D584" i="14"/>
  <c r="E584" i="14" s="1"/>
  <c r="D583" i="14"/>
  <c r="E583" i="14" s="1"/>
  <c r="D582" i="14"/>
  <c r="E582" i="14" s="1"/>
  <c r="D581" i="14"/>
  <c r="E581" i="14" s="1"/>
  <c r="D580" i="14"/>
  <c r="E580" i="14" s="1"/>
  <c r="D579" i="14"/>
  <c r="E579" i="14" s="1"/>
  <c r="D578" i="14"/>
  <c r="E578" i="14" s="1"/>
  <c r="D577" i="14"/>
  <c r="E577" i="14" s="1"/>
  <c r="D576" i="14"/>
  <c r="E576" i="14" s="1"/>
  <c r="D575" i="14"/>
  <c r="E575" i="14" s="1"/>
  <c r="D574" i="14"/>
  <c r="E574" i="14" s="1"/>
  <c r="D573" i="14"/>
  <c r="E573" i="14" s="1"/>
  <c r="D572" i="14"/>
  <c r="E572" i="14" s="1"/>
  <c r="D571" i="14"/>
  <c r="E571" i="14" s="1"/>
  <c r="D570" i="14"/>
  <c r="E570" i="14" s="1"/>
  <c r="D569" i="14"/>
  <c r="E569" i="14" s="1"/>
  <c r="D568" i="14"/>
  <c r="E568" i="14" s="1"/>
  <c r="D567" i="14"/>
  <c r="E567" i="14" s="1"/>
  <c r="D566" i="14"/>
  <c r="E566" i="14" s="1"/>
  <c r="D565" i="14"/>
  <c r="E565" i="14" s="1"/>
  <c r="D564" i="14"/>
  <c r="E564" i="14" s="1"/>
  <c r="D563" i="14"/>
  <c r="E563" i="14" s="1"/>
  <c r="D562" i="14"/>
  <c r="E562" i="14" s="1"/>
  <c r="D561" i="14"/>
  <c r="E561" i="14" s="1"/>
  <c r="D560" i="14"/>
  <c r="E560" i="14" s="1"/>
  <c r="D559" i="14"/>
  <c r="E559" i="14" s="1"/>
  <c r="D558" i="14"/>
  <c r="E558" i="14" s="1"/>
  <c r="D557" i="14"/>
  <c r="E557" i="14" s="1"/>
  <c r="D556" i="14"/>
  <c r="E556" i="14" s="1"/>
  <c r="D555" i="14"/>
  <c r="E555" i="14" s="1"/>
  <c r="D554" i="14"/>
  <c r="E554" i="14" s="1"/>
  <c r="D553" i="14"/>
  <c r="E553" i="14" s="1"/>
  <c r="D552" i="14"/>
  <c r="E552" i="14" s="1"/>
  <c r="D551" i="14"/>
  <c r="E551" i="14" s="1"/>
  <c r="D550" i="14"/>
  <c r="E550" i="14" s="1"/>
  <c r="D549" i="14"/>
  <c r="E549" i="14" s="1"/>
  <c r="D548" i="14"/>
  <c r="E548" i="14" s="1"/>
  <c r="D547" i="14"/>
  <c r="E547" i="14" s="1"/>
  <c r="D546" i="14"/>
  <c r="E546" i="14" s="1"/>
  <c r="D545" i="14"/>
  <c r="E545" i="14" s="1"/>
  <c r="D544" i="14"/>
  <c r="E544" i="14" s="1"/>
  <c r="D543" i="14"/>
  <c r="E543" i="14" s="1"/>
  <c r="D542" i="14"/>
  <c r="E542" i="14" s="1"/>
  <c r="D541" i="14"/>
  <c r="E541" i="14" s="1"/>
  <c r="D540" i="14"/>
  <c r="E540" i="14" s="1"/>
  <c r="D539" i="14"/>
  <c r="E539" i="14" s="1"/>
  <c r="D538" i="14"/>
  <c r="E538" i="14" s="1"/>
  <c r="D537" i="14"/>
  <c r="E537" i="14" s="1"/>
  <c r="D536" i="14"/>
  <c r="E536" i="14" s="1"/>
  <c r="D535" i="14"/>
  <c r="E535" i="14" s="1"/>
  <c r="D534" i="14"/>
  <c r="E534" i="14" s="1"/>
  <c r="D533" i="14"/>
  <c r="E533" i="14" s="1"/>
  <c r="D532" i="14"/>
  <c r="E532" i="14" s="1"/>
  <c r="D531" i="14"/>
  <c r="E531" i="14" s="1"/>
  <c r="D530" i="14"/>
  <c r="E530" i="14" s="1"/>
  <c r="D529" i="14"/>
  <c r="E529" i="14" s="1"/>
  <c r="D528" i="14"/>
  <c r="E528" i="14" s="1"/>
  <c r="D527" i="14"/>
  <c r="E527" i="14" s="1"/>
  <c r="D526" i="14"/>
  <c r="E526" i="14" s="1"/>
  <c r="D525" i="14"/>
  <c r="E525" i="14" s="1"/>
  <c r="D524" i="14"/>
  <c r="E524" i="14" s="1"/>
  <c r="D523" i="14"/>
  <c r="E523" i="14" s="1"/>
  <c r="D522" i="14"/>
  <c r="E522" i="14" s="1"/>
  <c r="D521" i="14"/>
  <c r="E521" i="14" s="1"/>
  <c r="D520" i="14"/>
  <c r="E520" i="14" s="1"/>
  <c r="D519" i="14"/>
  <c r="E519" i="14" s="1"/>
  <c r="D518" i="14"/>
  <c r="E518" i="14" s="1"/>
  <c r="D517" i="14"/>
  <c r="E517" i="14" s="1"/>
  <c r="D516" i="14"/>
  <c r="E516" i="14" s="1"/>
  <c r="D515" i="14"/>
  <c r="E515" i="14" s="1"/>
  <c r="D514" i="14"/>
  <c r="E514" i="14" s="1"/>
  <c r="D513" i="14"/>
  <c r="E513" i="14" s="1"/>
  <c r="D512" i="14"/>
  <c r="E512" i="14" s="1"/>
  <c r="D511" i="14"/>
  <c r="E511" i="14" s="1"/>
  <c r="D510" i="14"/>
  <c r="E510" i="14" s="1"/>
  <c r="D509" i="14"/>
  <c r="E509" i="14" s="1"/>
  <c r="D508" i="14"/>
  <c r="E508" i="14" s="1"/>
  <c r="D507" i="14"/>
  <c r="E507" i="14" s="1"/>
  <c r="D506" i="14"/>
  <c r="E506" i="14" s="1"/>
  <c r="D505" i="14"/>
  <c r="E505" i="14" s="1"/>
  <c r="D504" i="14"/>
  <c r="E504" i="14" s="1"/>
  <c r="D503" i="14"/>
  <c r="E503" i="14" s="1"/>
  <c r="D502" i="14"/>
  <c r="E502" i="14" s="1"/>
  <c r="D501" i="14"/>
  <c r="E501" i="14" s="1"/>
  <c r="D500" i="14"/>
  <c r="E500" i="14" s="1"/>
  <c r="D499" i="14"/>
  <c r="E499" i="14" s="1"/>
  <c r="D498" i="14"/>
  <c r="E498" i="14" s="1"/>
  <c r="D497" i="14"/>
  <c r="E497" i="14" s="1"/>
  <c r="D496" i="14"/>
  <c r="E496" i="14" s="1"/>
  <c r="D495" i="14"/>
  <c r="E495" i="14" s="1"/>
  <c r="D494" i="14"/>
  <c r="E494" i="14" s="1"/>
  <c r="D493" i="14"/>
  <c r="E493" i="14" s="1"/>
  <c r="D492" i="14"/>
  <c r="E492" i="14" s="1"/>
  <c r="D491" i="14"/>
  <c r="E491" i="14" s="1"/>
  <c r="D490" i="14"/>
  <c r="E490" i="14" s="1"/>
  <c r="D489" i="14"/>
  <c r="E489" i="14" s="1"/>
  <c r="D488" i="14"/>
  <c r="E488" i="14" s="1"/>
  <c r="D487" i="14"/>
  <c r="E487" i="14" s="1"/>
  <c r="D486" i="14"/>
  <c r="E486" i="14" s="1"/>
  <c r="D485" i="14"/>
  <c r="E485" i="14" s="1"/>
  <c r="D484" i="14"/>
  <c r="E484" i="14" s="1"/>
  <c r="D483" i="14"/>
  <c r="E483" i="14" s="1"/>
  <c r="D482" i="14"/>
  <c r="E482" i="14" s="1"/>
  <c r="D481" i="14"/>
  <c r="E481" i="14" s="1"/>
  <c r="D480" i="14"/>
  <c r="E480" i="14" s="1"/>
  <c r="D479" i="14"/>
  <c r="E479" i="14" s="1"/>
  <c r="D478" i="14"/>
  <c r="E478" i="14" s="1"/>
  <c r="D477" i="14"/>
  <c r="E477" i="14" s="1"/>
  <c r="D476" i="14"/>
  <c r="E476" i="14" s="1"/>
  <c r="D475" i="14"/>
  <c r="E475" i="14" s="1"/>
  <c r="D474" i="14"/>
  <c r="E474" i="14" s="1"/>
  <c r="D473" i="14"/>
  <c r="E473" i="14" s="1"/>
  <c r="D472" i="14"/>
  <c r="E472" i="14" s="1"/>
  <c r="D471" i="14"/>
  <c r="E471" i="14" s="1"/>
  <c r="D470" i="14"/>
  <c r="E470" i="14" s="1"/>
  <c r="D469" i="14"/>
  <c r="E469" i="14" s="1"/>
  <c r="D468" i="14"/>
  <c r="E468" i="14" s="1"/>
  <c r="D467" i="14"/>
  <c r="E467" i="14" s="1"/>
  <c r="D466" i="14"/>
  <c r="E466" i="14" s="1"/>
  <c r="D465" i="14"/>
  <c r="E465" i="14" s="1"/>
  <c r="D464" i="14"/>
  <c r="E464" i="14" s="1"/>
  <c r="D463" i="14"/>
  <c r="E463" i="14" s="1"/>
  <c r="D462" i="14"/>
  <c r="E462" i="14" s="1"/>
  <c r="D461" i="14"/>
  <c r="E461" i="14" s="1"/>
  <c r="D460" i="14"/>
  <c r="E460" i="14" s="1"/>
  <c r="D459" i="14"/>
  <c r="E459" i="14" s="1"/>
  <c r="D458" i="14"/>
  <c r="E458" i="14" s="1"/>
  <c r="E457" i="14"/>
  <c r="D457" i="14"/>
  <c r="D456" i="14"/>
  <c r="E456" i="14" s="1"/>
  <c r="D455" i="14"/>
  <c r="E455" i="14" s="1"/>
  <c r="D454" i="14"/>
  <c r="E454" i="14" s="1"/>
  <c r="D453" i="14"/>
  <c r="E453" i="14" s="1"/>
  <c r="D452" i="14"/>
  <c r="E452" i="14" s="1"/>
  <c r="E451" i="14"/>
  <c r="D451" i="14"/>
  <c r="D450" i="14"/>
  <c r="E450" i="14" s="1"/>
  <c r="D449" i="14"/>
  <c r="E449" i="14" s="1"/>
  <c r="D448" i="14"/>
  <c r="E448" i="14" s="1"/>
  <c r="D447" i="14"/>
  <c r="E447" i="14" s="1"/>
  <c r="D446" i="14"/>
  <c r="E446" i="14" s="1"/>
  <c r="D445" i="14"/>
  <c r="E445" i="14" s="1"/>
  <c r="D444" i="14"/>
  <c r="E444" i="14" s="1"/>
  <c r="D443" i="14"/>
  <c r="E443" i="14" s="1"/>
  <c r="D442" i="14"/>
  <c r="E442" i="14" s="1"/>
  <c r="D441" i="14"/>
  <c r="E441" i="14" s="1"/>
  <c r="D440" i="14"/>
  <c r="E440" i="14" s="1"/>
  <c r="D439" i="14"/>
  <c r="E439" i="14" s="1"/>
  <c r="D438" i="14"/>
  <c r="E438" i="14" s="1"/>
  <c r="D437" i="14"/>
  <c r="E437" i="14" s="1"/>
  <c r="D436" i="14"/>
  <c r="E436" i="14" s="1"/>
  <c r="E435" i="14"/>
  <c r="D435" i="14"/>
  <c r="D434" i="14"/>
  <c r="E434" i="14" s="1"/>
  <c r="D433" i="14"/>
  <c r="E433" i="14" s="1"/>
  <c r="D432" i="14"/>
  <c r="E432" i="14" s="1"/>
  <c r="D431" i="14"/>
  <c r="E431" i="14" s="1"/>
  <c r="D430" i="14"/>
  <c r="E430" i="14" s="1"/>
  <c r="D429" i="14"/>
  <c r="E429" i="14" s="1"/>
  <c r="D428" i="14"/>
  <c r="E428" i="14" s="1"/>
  <c r="E427" i="14"/>
  <c r="D427" i="14"/>
  <c r="D426" i="14"/>
  <c r="E426" i="14" s="1"/>
  <c r="E425" i="14"/>
  <c r="D425" i="14"/>
  <c r="D424" i="14"/>
  <c r="E424" i="14" s="1"/>
  <c r="E423" i="14"/>
  <c r="D423" i="14"/>
  <c r="D422" i="14"/>
  <c r="E422" i="14" s="1"/>
  <c r="E421" i="14"/>
  <c r="D421" i="14"/>
  <c r="D420" i="14"/>
  <c r="E420" i="14" s="1"/>
  <c r="D419" i="14"/>
  <c r="E419" i="14" s="1"/>
  <c r="E418" i="14"/>
  <c r="D418" i="14"/>
  <c r="D417" i="14"/>
  <c r="E417" i="14" s="1"/>
  <c r="D416" i="14"/>
  <c r="E416" i="14" s="1"/>
  <c r="D415" i="14"/>
  <c r="E415" i="14" s="1"/>
  <c r="E414" i="14"/>
  <c r="D414" i="14"/>
  <c r="D413" i="14"/>
  <c r="E413" i="14" s="1"/>
  <c r="D412" i="14"/>
  <c r="E412" i="14" s="1"/>
  <c r="E411" i="14"/>
  <c r="D411" i="14"/>
  <c r="D410" i="14"/>
  <c r="E410" i="14" s="1"/>
  <c r="E409" i="14"/>
  <c r="D409" i="14"/>
  <c r="D408" i="14"/>
  <c r="E408" i="14" s="1"/>
  <c r="E407" i="14"/>
  <c r="D407" i="14"/>
  <c r="D406" i="14"/>
  <c r="E406" i="14" s="1"/>
  <c r="E405" i="14"/>
  <c r="D405" i="14"/>
  <c r="D404" i="14"/>
  <c r="E404" i="14" s="1"/>
  <c r="D403" i="14"/>
  <c r="E403" i="14" s="1"/>
  <c r="E402" i="14"/>
  <c r="D402" i="14"/>
  <c r="D401" i="14"/>
  <c r="E401" i="14" s="1"/>
  <c r="D400" i="14"/>
  <c r="E400" i="14" s="1"/>
  <c r="D399" i="14"/>
  <c r="E399" i="14" s="1"/>
  <c r="E398" i="14"/>
  <c r="D398" i="14"/>
  <c r="D397" i="14"/>
  <c r="E397" i="14" s="1"/>
  <c r="D396" i="14"/>
  <c r="E396" i="14" s="1"/>
  <c r="E395" i="14"/>
  <c r="D395" i="14"/>
  <c r="D394" i="14"/>
  <c r="E394" i="14" s="1"/>
  <c r="E393" i="14"/>
  <c r="D393" i="14"/>
  <c r="D392" i="14"/>
  <c r="E392" i="14" s="1"/>
  <c r="E391" i="14"/>
  <c r="D391" i="14"/>
  <c r="D390" i="14"/>
  <c r="E390" i="14" s="1"/>
  <c r="E389" i="14"/>
  <c r="D389" i="14"/>
  <c r="D388" i="14"/>
  <c r="E388" i="14" s="1"/>
  <c r="D387" i="14"/>
  <c r="E387" i="14" s="1"/>
  <c r="E386" i="14"/>
  <c r="D386" i="14"/>
  <c r="D385" i="14"/>
  <c r="E385" i="14" s="1"/>
  <c r="D384" i="14"/>
  <c r="E384" i="14" s="1"/>
  <c r="D383" i="14"/>
  <c r="E383" i="14" s="1"/>
  <c r="E382" i="14"/>
  <c r="D382" i="14"/>
  <c r="D381" i="14"/>
  <c r="E381" i="14" s="1"/>
  <c r="D380" i="14"/>
  <c r="E380" i="14" s="1"/>
  <c r="E379" i="14"/>
  <c r="D379" i="14"/>
  <c r="D378" i="14"/>
  <c r="E378" i="14" s="1"/>
  <c r="E377" i="14"/>
  <c r="D377" i="14"/>
  <c r="D376" i="14"/>
  <c r="E376" i="14" s="1"/>
  <c r="E375" i="14"/>
  <c r="D375" i="14"/>
  <c r="D374" i="14"/>
  <c r="E374" i="14" s="1"/>
  <c r="E373" i="14"/>
  <c r="D373" i="14"/>
  <c r="D372" i="14"/>
  <c r="E372" i="14" s="1"/>
  <c r="D371" i="14"/>
  <c r="E371" i="14" s="1"/>
  <c r="E370" i="14"/>
  <c r="D370" i="14"/>
  <c r="D369" i="14"/>
  <c r="E369" i="14" s="1"/>
  <c r="D368" i="14"/>
  <c r="E368" i="14" s="1"/>
  <c r="D367" i="14"/>
  <c r="E367" i="14" s="1"/>
  <c r="E366" i="14"/>
  <c r="D366" i="14"/>
  <c r="D365" i="14"/>
  <c r="E365" i="14" s="1"/>
  <c r="D364" i="14"/>
  <c r="E364" i="14" s="1"/>
  <c r="E363" i="14"/>
  <c r="D363" i="14"/>
  <c r="D362" i="14"/>
  <c r="E362" i="14" s="1"/>
  <c r="E361" i="14"/>
  <c r="D361" i="14"/>
  <c r="D360" i="14"/>
  <c r="E360" i="14" s="1"/>
  <c r="E359" i="14"/>
  <c r="D359" i="14"/>
  <c r="D358" i="14"/>
  <c r="E358" i="14" s="1"/>
  <c r="E357" i="14"/>
  <c r="D357" i="14"/>
  <c r="D356" i="14"/>
  <c r="E356" i="14" s="1"/>
  <c r="D355" i="14"/>
  <c r="E355" i="14" s="1"/>
  <c r="E354" i="14"/>
  <c r="D354" i="14"/>
  <c r="D353" i="14"/>
  <c r="E353" i="14" s="1"/>
  <c r="D352" i="14"/>
  <c r="E352" i="14" s="1"/>
  <c r="D351" i="14"/>
  <c r="E351" i="14" s="1"/>
  <c r="E350" i="14"/>
  <c r="D350" i="14"/>
  <c r="D349" i="14"/>
  <c r="E349" i="14" s="1"/>
  <c r="D348" i="14"/>
  <c r="E348" i="14" s="1"/>
  <c r="E347" i="14"/>
  <c r="D347" i="14"/>
  <c r="D346" i="14"/>
  <c r="E346" i="14" s="1"/>
  <c r="E345" i="14"/>
  <c r="D345" i="14"/>
  <c r="D344" i="14"/>
  <c r="E344" i="14" s="1"/>
  <c r="E343" i="14"/>
  <c r="D343" i="14"/>
  <c r="D342" i="14"/>
  <c r="E342" i="14" s="1"/>
  <c r="E341" i="14"/>
  <c r="D341" i="14"/>
  <c r="D340" i="14"/>
  <c r="E340" i="14" s="1"/>
  <c r="D339" i="14"/>
  <c r="E339" i="14" s="1"/>
  <c r="E338" i="14"/>
  <c r="D338" i="14"/>
  <c r="D337" i="14"/>
  <c r="E337" i="14" s="1"/>
  <c r="D336" i="14"/>
  <c r="E336" i="14" s="1"/>
  <c r="D335" i="14"/>
  <c r="E335" i="14" s="1"/>
  <c r="E334" i="14"/>
  <c r="D334" i="14"/>
  <c r="D333" i="14"/>
  <c r="E333" i="14" s="1"/>
  <c r="D332" i="14"/>
  <c r="E332" i="14" s="1"/>
  <c r="E331" i="14"/>
  <c r="D331" i="14"/>
  <c r="D330" i="14"/>
  <c r="E330" i="14" s="1"/>
  <c r="E329" i="14"/>
  <c r="D329" i="14"/>
  <c r="D328" i="14"/>
  <c r="E328" i="14" s="1"/>
  <c r="E327" i="14"/>
  <c r="D327" i="14"/>
  <c r="D326" i="14"/>
  <c r="E326" i="14" s="1"/>
  <c r="E325" i="14"/>
  <c r="D325" i="14"/>
  <c r="D324" i="14"/>
  <c r="E324" i="14" s="1"/>
  <c r="D323" i="14"/>
  <c r="E323" i="14" s="1"/>
  <c r="E322" i="14"/>
  <c r="D322" i="14"/>
  <c r="D321" i="14"/>
  <c r="E321" i="14" s="1"/>
  <c r="D320" i="14"/>
  <c r="E320" i="14" s="1"/>
  <c r="D319" i="14"/>
  <c r="E319" i="14" s="1"/>
  <c r="E318" i="14"/>
  <c r="D318" i="14"/>
  <c r="D317" i="14"/>
  <c r="E317" i="14" s="1"/>
  <c r="D316" i="14"/>
  <c r="E316" i="14" s="1"/>
  <c r="E315" i="14"/>
  <c r="D315" i="14"/>
  <c r="D314" i="14"/>
  <c r="E314" i="14" s="1"/>
  <c r="E313" i="14"/>
  <c r="D313" i="14"/>
  <c r="D312" i="14"/>
  <c r="E312" i="14" s="1"/>
  <c r="E311" i="14"/>
  <c r="D311" i="14"/>
  <c r="D310" i="14"/>
  <c r="E310" i="14" s="1"/>
  <c r="E309" i="14"/>
  <c r="D309" i="14"/>
  <c r="D308" i="14"/>
  <c r="E308" i="14" s="1"/>
  <c r="D307" i="14"/>
  <c r="E307" i="14" s="1"/>
  <c r="E306" i="14"/>
  <c r="D306" i="14"/>
  <c r="D305" i="14"/>
  <c r="E305" i="14" s="1"/>
  <c r="D304" i="14"/>
  <c r="E304" i="14" s="1"/>
  <c r="D303" i="14"/>
  <c r="E303" i="14" s="1"/>
  <c r="E302" i="14"/>
  <c r="D302" i="14"/>
  <c r="D301" i="14"/>
  <c r="E301" i="14" s="1"/>
  <c r="D300" i="14"/>
  <c r="E300" i="14" s="1"/>
  <c r="E299" i="14"/>
  <c r="D299" i="14"/>
  <c r="D298" i="14"/>
  <c r="E298" i="14" s="1"/>
  <c r="E297" i="14"/>
  <c r="D297" i="14"/>
  <c r="D296" i="14"/>
  <c r="E296" i="14" s="1"/>
  <c r="E295" i="14"/>
  <c r="D295" i="14"/>
  <c r="D294" i="14"/>
  <c r="E294" i="14" s="1"/>
  <c r="E293" i="14"/>
  <c r="D293" i="14"/>
  <c r="D292" i="14"/>
  <c r="E292" i="14" s="1"/>
  <c r="D291" i="14"/>
  <c r="E291" i="14" s="1"/>
  <c r="E290" i="14"/>
  <c r="D290" i="14"/>
  <c r="D289" i="14"/>
  <c r="E289" i="14" s="1"/>
  <c r="D288" i="14"/>
  <c r="E288" i="14" s="1"/>
  <c r="D287" i="14"/>
  <c r="E287" i="14" s="1"/>
  <c r="E286" i="14"/>
  <c r="D286" i="14"/>
  <c r="D285" i="14"/>
  <c r="E285" i="14" s="1"/>
  <c r="D284" i="14"/>
  <c r="E284" i="14" s="1"/>
  <c r="E283" i="14"/>
  <c r="D283" i="14"/>
  <c r="D282" i="14"/>
  <c r="E282" i="14" s="1"/>
  <c r="E281" i="14"/>
  <c r="D281" i="14"/>
  <c r="D280" i="14"/>
  <c r="E280" i="14" s="1"/>
  <c r="E279" i="14"/>
  <c r="D279" i="14"/>
  <c r="D278" i="14"/>
  <c r="E278" i="14" s="1"/>
  <c r="E277" i="14"/>
  <c r="D277" i="14"/>
  <c r="D276" i="14"/>
  <c r="E276" i="14" s="1"/>
  <c r="D275" i="14"/>
  <c r="E275" i="14" s="1"/>
  <c r="E274" i="14"/>
  <c r="D274" i="14"/>
  <c r="D273" i="14"/>
  <c r="E273" i="14" s="1"/>
  <c r="D272" i="14"/>
  <c r="E272" i="14" s="1"/>
  <c r="D271" i="14"/>
  <c r="E271" i="14" s="1"/>
  <c r="E270" i="14"/>
  <c r="D270" i="14"/>
  <c r="D269" i="14"/>
  <c r="E269" i="14" s="1"/>
  <c r="D268" i="14"/>
  <c r="E268" i="14" s="1"/>
  <c r="E267" i="14"/>
  <c r="D267" i="14"/>
  <c r="D266" i="14"/>
  <c r="E266" i="14" s="1"/>
  <c r="E265" i="14"/>
  <c r="D265" i="14"/>
  <c r="D264" i="14"/>
  <c r="E264" i="14" s="1"/>
  <c r="E263" i="14"/>
  <c r="D263" i="14"/>
  <c r="D262" i="14"/>
  <c r="E262" i="14" s="1"/>
  <c r="E261" i="14"/>
  <c r="D261" i="14"/>
  <c r="D260" i="14"/>
  <c r="E260" i="14" s="1"/>
  <c r="D259" i="14"/>
  <c r="E259" i="14" s="1"/>
  <c r="E258" i="14"/>
  <c r="D258" i="14"/>
  <c r="D257" i="14"/>
  <c r="E257" i="14" s="1"/>
  <c r="D256" i="14"/>
  <c r="E256" i="14" s="1"/>
  <c r="D255" i="14"/>
  <c r="E255" i="14" s="1"/>
  <c r="E254" i="14"/>
  <c r="D254" i="14"/>
  <c r="D253" i="14"/>
  <c r="E253" i="14" s="1"/>
  <c r="D252" i="14"/>
  <c r="E252" i="14" s="1"/>
  <c r="E251" i="14"/>
  <c r="D251" i="14"/>
  <c r="D250" i="14"/>
  <c r="E250" i="14" s="1"/>
  <c r="E249" i="14"/>
  <c r="D249" i="14"/>
  <c r="D248" i="14"/>
  <c r="E248" i="14" s="1"/>
  <c r="E247" i="14"/>
  <c r="D247" i="14"/>
  <c r="D246" i="14"/>
  <c r="E246" i="14" s="1"/>
  <c r="E245" i="14"/>
  <c r="D245" i="14"/>
  <c r="D244" i="14"/>
  <c r="E244" i="14" s="1"/>
  <c r="D243" i="14"/>
  <c r="E243" i="14" s="1"/>
  <c r="E242" i="14"/>
  <c r="D242" i="14"/>
  <c r="D241" i="14"/>
  <c r="E241" i="14" s="1"/>
  <c r="D240" i="14"/>
  <c r="E240" i="14" s="1"/>
  <c r="D239" i="14"/>
  <c r="E239" i="14" s="1"/>
  <c r="E238" i="14"/>
  <c r="D238" i="14"/>
  <c r="D237" i="14"/>
  <c r="E237" i="14" s="1"/>
  <c r="D236" i="14"/>
  <c r="E236" i="14" s="1"/>
  <c r="E235" i="14"/>
  <c r="D235" i="14"/>
  <c r="D234" i="14"/>
  <c r="E234" i="14" s="1"/>
  <c r="E233" i="14"/>
  <c r="D233" i="14"/>
  <c r="D232" i="14"/>
  <c r="E232" i="14" s="1"/>
  <c r="E231" i="14"/>
  <c r="D231" i="14"/>
  <c r="D230" i="14"/>
  <c r="E230" i="14" s="1"/>
  <c r="E229" i="14"/>
  <c r="D229" i="14"/>
  <c r="D228" i="14"/>
  <c r="E228" i="14" s="1"/>
  <c r="D227" i="14"/>
  <c r="E227" i="14" s="1"/>
  <c r="E226" i="14"/>
  <c r="D226" i="14"/>
  <c r="D225" i="14"/>
  <c r="E225" i="14" s="1"/>
  <c r="D224" i="14"/>
  <c r="E224" i="14" s="1"/>
  <c r="D223" i="14"/>
  <c r="E223" i="14" s="1"/>
  <c r="E222" i="14"/>
  <c r="D222" i="14"/>
  <c r="D221" i="14"/>
  <c r="E221" i="14" s="1"/>
  <c r="D220" i="14"/>
  <c r="E220" i="14" s="1"/>
  <c r="E219" i="14"/>
  <c r="D219" i="14"/>
  <c r="D218" i="14"/>
  <c r="E218" i="14" s="1"/>
  <c r="E217" i="14"/>
  <c r="D217" i="14"/>
  <c r="D216" i="14"/>
  <c r="E216" i="14" s="1"/>
  <c r="E215" i="14"/>
  <c r="D215" i="14"/>
  <c r="D214" i="14"/>
  <c r="E214" i="14" s="1"/>
  <c r="E213" i="14"/>
  <c r="D213" i="14"/>
  <c r="D212" i="14"/>
  <c r="E212" i="14" s="1"/>
  <c r="D211" i="14"/>
  <c r="E211" i="14" s="1"/>
  <c r="E210" i="14"/>
  <c r="D210" i="14"/>
  <c r="D209" i="14"/>
  <c r="E209" i="14" s="1"/>
  <c r="D208" i="14"/>
  <c r="E208" i="14" s="1"/>
  <c r="D207" i="14"/>
  <c r="E207" i="14" s="1"/>
  <c r="E206" i="14"/>
  <c r="D206" i="14"/>
  <c r="D205" i="14"/>
  <c r="E205" i="14" s="1"/>
  <c r="D204" i="14"/>
  <c r="E204" i="14" s="1"/>
  <c r="E203" i="14"/>
  <c r="D203" i="14"/>
  <c r="D202" i="14"/>
  <c r="E202" i="14" s="1"/>
  <c r="E201" i="14"/>
  <c r="D201" i="14"/>
  <c r="D200" i="14"/>
  <c r="E200" i="14" s="1"/>
  <c r="E199" i="14"/>
  <c r="D199" i="14"/>
  <c r="D198" i="14"/>
  <c r="E198" i="14" s="1"/>
  <c r="E197" i="14"/>
  <c r="D197" i="14"/>
  <c r="D196" i="14"/>
  <c r="E196" i="14" s="1"/>
  <c r="D195" i="14"/>
  <c r="E195" i="14" s="1"/>
  <c r="E194" i="14"/>
  <c r="D194" i="14"/>
  <c r="D193" i="14"/>
  <c r="E193" i="14" s="1"/>
  <c r="D192" i="14"/>
  <c r="E192" i="14" s="1"/>
  <c r="D191" i="14"/>
  <c r="E191" i="14" s="1"/>
  <c r="E190" i="14"/>
  <c r="D190" i="14"/>
  <c r="D189" i="14"/>
  <c r="E189" i="14" s="1"/>
  <c r="D188" i="14"/>
  <c r="E188" i="14" s="1"/>
  <c r="E187" i="14"/>
  <c r="D187" i="14"/>
  <c r="D186" i="14"/>
  <c r="E186" i="14" s="1"/>
  <c r="E185" i="14"/>
  <c r="D185" i="14"/>
  <c r="D184" i="14"/>
  <c r="E184" i="14" s="1"/>
  <c r="E183" i="14"/>
  <c r="D183" i="14"/>
  <c r="D182" i="14"/>
  <c r="E182" i="14" s="1"/>
  <c r="E181" i="14"/>
  <c r="D181" i="14"/>
  <c r="D180" i="14"/>
  <c r="E180" i="14" s="1"/>
  <c r="D179" i="14"/>
  <c r="E179" i="14" s="1"/>
  <c r="E178" i="14"/>
  <c r="D178" i="14"/>
  <c r="D177" i="14"/>
  <c r="E177" i="14" s="1"/>
  <c r="D176" i="14"/>
  <c r="E176" i="14" s="1"/>
  <c r="D175" i="14"/>
  <c r="E175" i="14" s="1"/>
  <c r="E174" i="14"/>
  <c r="D174" i="14"/>
  <c r="D173" i="14"/>
  <c r="E173" i="14" s="1"/>
  <c r="D172" i="14"/>
  <c r="E172" i="14" s="1"/>
  <c r="E171" i="14"/>
  <c r="D171" i="14"/>
  <c r="D170" i="14"/>
  <c r="E170" i="14" s="1"/>
  <c r="E169" i="14"/>
  <c r="D169" i="14"/>
  <c r="D168" i="14"/>
  <c r="E168" i="14" s="1"/>
  <c r="E167" i="14"/>
  <c r="D167" i="14"/>
  <c r="D166" i="14"/>
  <c r="E166" i="14" s="1"/>
  <c r="E165" i="14"/>
  <c r="D165" i="14"/>
  <c r="D164" i="14"/>
  <c r="E164" i="14" s="1"/>
  <c r="D163" i="14"/>
  <c r="E163" i="14" s="1"/>
  <c r="E162" i="14"/>
  <c r="D162" i="14"/>
  <c r="D161" i="14"/>
  <c r="E161" i="14" s="1"/>
  <c r="D160" i="14"/>
  <c r="E160" i="14" s="1"/>
  <c r="D159" i="14"/>
  <c r="E159" i="14" s="1"/>
  <c r="E158" i="14"/>
  <c r="D158" i="14"/>
  <c r="D157" i="14"/>
  <c r="E157" i="14" s="1"/>
  <c r="D156" i="14"/>
  <c r="E156" i="14" s="1"/>
  <c r="E155" i="14"/>
  <c r="D155" i="14"/>
  <c r="D154" i="14"/>
  <c r="E154" i="14" s="1"/>
  <c r="E153" i="14"/>
  <c r="D153" i="14"/>
  <c r="D152" i="14"/>
  <c r="E152" i="14" s="1"/>
  <c r="D151" i="14"/>
  <c r="E151" i="14" s="1"/>
  <c r="D150" i="14"/>
  <c r="E150" i="14" s="1"/>
  <c r="E149" i="14"/>
  <c r="D149" i="14"/>
  <c r="D148" i="14"/>
  <c r="E148" i="14" s="1"/>
  <c r="D147" i="14"/>
  <c r="E147" i="14" s="1"/>
  <c r="E146" i="14"/>
  <c r="D146" i="14"/>
  <c r="D145" i="14"/>
  <c r="E145" i="14" s="1"/>
  <c r="D144" i="14"/>
  <c r="E144" i="14" s="1"/>
  <c r="D143" i="14"/>
  <c r="E143" i="14" s="1"/>
  <c r="E142" i="14"/>
  <c r="D142" i="14"/>
  <c r="D141" i="14"/>
  <c r="E141" i="14" s="1"/>
  <c r="D140" i="14"/>
  <c r="E140" i="14" s="1"/>
  <c r="E139" i="14"/>
  <c r="D139" i="14"/>
  <c r="D138" i="14"/>
  <c r="E138" i="14" s="1"/>
  <c r="E137" i="14"/>
  <c r="D137" i="14"/>
  <c r="D136" i="14"/>
  <c r="E136" i="14" s="1"/>
  <c r="D135" i="14"/>
  <c r="E135" i="14" s="1"/>
  <c r="D134" i="14"/>
  <c r="E134" i="14" s="1"/>
  <c r="E133" i="14"/>
  <c r="D133" i="14"/>
  <c r="D132" i="14"/>
  <c r="E132" i="14" s="1"/>
  <c r="D131" i="14"/>
  <c r="E131" i="14" s="1"/>
  <c r="E130" i="14"/>
  <c r="D130" i="14"/>
  <c r="D129" i="14"/>
  <c r="E129" i="14" s="1"/>
  <c r="D128" i="14"/>
  <c r="E128" i="14" s="1"/>
  <c r="D127" i="14"/>
  <c r="E127" i="14" s="1"/>
  <c r="E126" i="14"/>
  <c r="D126" i="14"/>
  <c r="D125" i="14"/>
  <c r="E125" i="14" s="1"/>
  <c r="D124" i="14"/>
  <c r="E124" i="14" s="1"/>
  <c r="E123" i="14"/>
  <c r="D123" i="14"/>
  <c r="D122" i="14"/>
  <c r="E122" i="14" s="1"/>
  <c r="E121" i="14"/>
  <c r="D121" i="14"/>
  <c r="D120" i="14"/>
  <c r="E120" i="14" s="1"/>
  <c r="E119" i="14"/>
  <c r="D119" i="14"/>
  <c r="D118" i="14"/>
  <c r="E118" i="14" s="1"/>
  <c r="D117" i="14"/>
  <c r="E117" i="14" s="1"/>
  <c r="E116" i="14"/>
  <c r="D116" i="14"/>
  <c r="D115" i="14"/>
  <c r="E115" i="14" s="1"/>
  <c r="D114" i="14"/>
  <c r="E114" i="14" s="1"/>
  <c r="D113" i="14"/>
  <c r="E113" i="14" s="1"/>
  <c r="D112" i="14"/>
  <c r="E112" i="14" s="1"/>
  <c r="E111" i="14"/>
  <c r="D111" i="14"/>
  <c r="D110" i="14"/>
  <c r="E110" i="14" s="1"/>
  <c r="E109" i="14"/>
  <c r="D109" i="14"/>
  <c r="D108" i="14"/>
  <c r="E108" i="14" s="1"/>
  <c r="E107" i="14"/>
  <c r="D107" i="14"/>
  <c r="D106" i="14"/>
  <c r="E106" i="14" s="1"/>
  <c r="E105" i="14"/>
  <c r="D105" i="14"/>
  <c r="D104" i="14"/>
  <c r="E104" i="14" s="1"/>
  <c r="D103" i="14"/>
  <c r="E103" i="14" s="1"/>
  <c r="D102" i="14"/>
  <c r="E102" i="14" s="1"/>
  <c r="D101" i="14"/>
  <c r="E101" i="14" s="1"/>
  <c r="E100" i="14"/>
  <c r="D100" i="14"/>
  <c r="D99" i="14"/>
  <c r="E99" i="14" s="1"/>
  <c r="D98" i="14"/>
  <c r="E98" i="14" s="1"/>
  <c r="J97" i="14"/>
  <c r="E97" i="14"/>
  <c r="D97" i="14"/>
  <c r="J96" i="14"/>
  <c r="D96" i="14"/>
  <c r="E96" i="14" s="1"/>
  <c r="J95" i="14"/>
  <c r="D95" i="14"/>
  <c r="E95" i="14" s="1"/>
  <c r="J94" i="14"/>
  <c r="E94" i="14"/>
  <c r="D94" i="14"/>
  <c r="J93" i="14"/>
  <c r="E93" i="14"/>
  <c r="D93" i="14"/>
  <c r="J92" i="14"/>
  <c r="E92" i="14"/>
  <c r="D92" i="14"/>
  <c r="J91" i="14"/>
  <c r="D91" i="14"/>
  <c r="E91" i="14" s="1"/>
  <c r="J90" i="14"/>
  <c r="E90" i="14"/>
  <c r="D90" i="14"/>
  <c r="J89" i="14"/>
  <c r="E89" i="14"/>
  <c r="D89" i="14"/>
  <c r="J88" i="14"/>
  <c r="E88" i="14"/>
  <c r="D88" i="14"/>
  <c r="J87" i="14"/>
  <c r="D87" i="14"/>
  <c r="E87" i="14" s="1"/>
  <c r="J86" i="14"/>
  <c r="E86" i="14"/>
  <c r="D86" i="14"/>
  <c r="J85" i="14"/>
  <c r="D85" i="14"/>
  <c r="E85" i="14" s="1"/>
  <c r="J84" i="14"/>
  <c r="E84" i="14"/>
  <c r="D84" i="14"/>
  <c r="J83" i="14"/>
  <c r="E83" i="14"/>
  <c r="D83" i="14"/>
  <c r="J82" i="14"/>
  <c r="D82" i="14"/>
  <c r="E82" i="14" s="1"/>
  <c r="J81" i="14"/>
  <c r="D81" i="14"/>
  <c r="E81" i="14" s="1"/>
  <c r="J80" i="14"/>
  <c r="E80" i="14"/>
  <c r="D80" i="14"/>
  <c r="J79" i="14"/>
  <c r="E79" i="14"/>
  <c r="D79" i="14"/>
  <c r="J78" i="14"/>
  <c r="D78" i="14"/>
  <c r="E78" i="14" s="1"/>
  <c r="J77" i="14"/>
  <c r="E77" i="14"/>
  <c r="D77" i="14"/>
  <c r="J76" i="14"/>
  <c r="E76" i="14"/>
  <c r="D76" i="14"/>
  <c r="J75" i="14"/>
  <c r="D75" i="14"/>
  <c r="E75" i="14" s="1"/>
  <c r="J74" i="14"/>
  <c r="D74" i="14"/>
  <c r="E74" i="14" s="1"/>
  <c r="J73" i="14"/>
  <c r="D73" i="14"/>
  <c r="E73" i="14" s="1"/>
  <c r="J72" i="14"/>
  <c r="D72" i="14"/>
  <c r="E72" i="14" s="1"/>
  <c r="J71" i="14"/>
  <c r="E71" i="14"/>
  <c r="D71" i="14"/>
  <c r="J70" i="14"/>
  <c r="D70" i="14"/>
  <c r="E70" i="14" s="1"/>
  <c r="J69" i="14"/>
  <c r="D69" i="14"/>
  <c r="E69" i="14" s="1"/>
  <c r="J68" i="14"/>
  <c r="E68" i="14"/>
  <c r="D68" i="14"/>
  <c r="J67" i="14"/>
  <c r="E67" i="14"/>
  <c r="D67" i="14"/>
  <c r="J66" i="14"/>
  <c r="D66" i="14"/>
  <c r="E66" i="14" s="1"/>
  <c r="J65" i="14"/>
  <c r="D65" i="14"/>
  <c r="E65" i="14" s="1"/>
  <c r="J64" i="14"/>
  <c r="E64" i="14"/>
  <c r="D64" i="14"/>
  <c r="J63" i="14"/>
  <c r="E63" i="14"/>
  <c r="D63" i="14"/>
  <c r="J62" i="14"/>
  <c r="D62" i="14"/>
  <c r="E62" i="14" s="1"/>
  <c r="J61" i="14"/>
  <c r="D61" i="14"/>
  <c r="E61" i="14" s="1"/>
  <c r="J60" i="14"/>
  <c r="D60" i="14"/>
  <c r="E60" i="14" s="1"/>
  <c r="J59" i="14"/>
  <c r="D59" i="14"/>
  <c r="E59" i="14" s="1"/>
  <c r="J58" i="14"/>
  <c r="D58" i="14"/>
  <c r="E58" i="14" s="1"/>
  <c r="J57" i="14"/>
  <c r="D57" i="14"/>
  <c r="E57" i="14" s="1"/>
  <c r="J56" i="14"/>
  <c r="D56" i="14"/>
  <c r="E56" i="14" s="1"/>
  <c r="J55" i="14"/>
  <c r="D55" i="14"/>
  <c r="E55" i="14" s="1"/>
  <c r="J54" i="14"/>
  <c r="D54" i="14"/>
  <c r="E54" i="14" s="1"/>
  <c r="J53" i="14"/>
  <c r="E53" i="14"/>
  <c r="D53" i="14"/>
  <c r="J52" i="14"/>
  <c r="D52" i="14"/>
  <c r="E52" i="14" s="1"/>
  <c r="J51" i="14"/>
  <c r="D51" i="14"/>
  <c r="E51" i="14" s="1"/>
  <c r="J50" i="14"/>
  <c r="D50" i="14"/>
  <c r="E50" i="14" s="1"/>
  <c r="J49" i="14"/>
  <c r="D49" i="14"/>
  <c r="E49" i="14" s="1"/>
  <c r="J48" i="14"/>
  <c r="D48" i="14"/>
  <c r="E48" i="14" s="1"/>
  <c r="J47" i="14"/>
  <c r="E47" i="14"/>
  <c r="D47" i="14"/>
  <c r="J46" i="14"/>
  <c r="D46" i="14"/>
  <c r="E46" i="14" s="1"/>
  <c r="J45" i="14"/>
  <c r="E45" i="14"/>
  <c r="D45" i="14"/>
  <c r="J44" i="14"/>
  <c r="D44" i="14"/>
  <c r="E44" i="14" s="1"/>
  <c r="J43" i="14"/>
  <c r="D43" i="14"/>
  <c r="E43" i="14" s="1"/>
  <c r="J42" i="14"/>
  <c r="D42" i="14"/>
  <c r="E42" i="14" s="1"/>
  <c r="J41" i="14"/>
  <c r="D41" i="14"/>
  <c r="E41" i="14" s="1"/>
  <c r="J40" i="14"/>
  <c r="D40" i="14"/>
  <c r="E40" i="14" s="1"/>
  <c r="J39" i="14"/>
  <c r="E39" i="14"/>
  <c r="D39" i="14"/>
  <c r="J38" i="14"/>
  <c r="D38" i="14"/>
  <c r="E38" i="14" s="1"/>
  <c r="J37" i="14"/>
  <c r="E37" i="14"/>
  <c r="D37" i="14"/>
  <c r="J36" i="14"/>
  <c r="D36" i="14"/>
  <c r="E36" i="14" s="1"/>
  <c r="J35" i="14"/>
  <c r="D35" i="14"/>
  <c r="E35" i="14" s="1"/>
  <c r="J34" i="14"/>
  <c r="D34" i="14"/>
  <c r="E34" i="14" s="1"/>
  <c r="J33" i="14"/>
  <c r="D33" i="14"/>
  <c r="E33" i="14" s="1"/>
  <c r="J32" i="14"/>
  <c r="D32" i="14"/>
  <c r="E32" i="14" s="1"/>
  <c r="J31" i="14"/>
  <c r="E31" i="14"/>
  <c r="D31" i="14"/>
  <c r="J30" i="14"/>
  <c r="D30" i="14"/>
  <c r="E30" i="14" s="1"/>
  <c r="J29" i="14"/>
  <c r="E29" i="14"/>
  <c r="D29" i="14"/>
  <c r="J28" i="14"/>
  <c r="D28" i="14"/>
  <c r="E28" i="14" s="1"/>
  <c r="J27" i="14"/>
  <c r="E27" i="14"/>
  <c r="D27" i="14"/>
  <c r="J26" i="14"/>
  <c r="D26" i="14"/>
  <c r="E26" i="14" s="1"/>
  <c r="J25" i="14"/>
  <c r="D25" i="14"/>
  <c r="E25" i="14" s="1"/>
  <c r="J24" i="14"/>
  <c r="D24" i="14"/>
  <c r="E24" i="14" s="1"/>
  <c r="J23" i="14"/>
  <c r="D23" i="14"/>
  <c r="E23" i="14" s="1"/>
  <c r="J22" i="14"/>
  <c r="E22" i="14"/>
  <c r="D22" i="14"/>
  <c r="J21" i="14"/>
  <c r="E21" i="14"/>
  <c r="D21" i="14"/>
  <c r="J20" i="14"/>
  <c r="E20" i="14"/>
  <c r="D20" i="14"/>
  <c r="J19" i="14"/>
  <c r="E19" i="14"/>
  <c r="D19" i="14"/>
  <c r="J18" i="14"/>
  <c r="E18" i="14"/>
  <c r="D18" i="14"/>
  <c r="J17" i="14"/>
  <c r="E17" i="14"/>
  <c r="D17" i="14"/>
  <c r="AH16" i="14"/>
  <c r="AF16" i="14"/>
  <c r="AD16" i="14"/>
  <c r="J16" i="14"/>
  <c r="D16" i="14"/>
  <c r="E16" i="14" s="1"/>
  <c r="J15" i="14"/>
  <c r="D15" i="14"/>
  <c r="E15" i="14" s="1"/>
  <c r="J14" i="14"/>
  <c r="D14" i="14"/>
  <c r="E14" i="14" s="1"/>
  <c r="J13" i="14"/>
  <c r="D13" i="14"/>
  <c r="E13" i="14" s="1"/>
  <c r="J12" i="14"/>
  <c r="D12" i="14"/>
  <c r="E12" i="14" s="1"/>
  <c r="J11" i="14"/>
  <c r="D11" i="14"/>
  <c r="E11" i="14" s="1"/>
  <c r="J10" i="14"/>
  <c r="D10" i="14"/>
  <c r="E10" i="14" s="1"/>
  <c r="J9" i="14"/>
  <c r="E9" i="14"/>
  <c r="D9" i="14"/>
  <c r="J8" i="14"/>
  <c r="D8" i="14"/>
  <c r="E8" i="14" s="1"/>
  <c r="J7" i="14"/>
  <c r="D7" i="14"/>
  <c r="E7" i="14" s="1"/>
  <c r="J6" i="14"/>
  <c r="D6" i="14"/>
  <c r="E6" i="14" s="1"/>
  <c r="J5" i="14"/>
  <c r="D5" i="14"/>
  <c r="E5" i="14" s="1"/>
  <c r="J4" i="14"/>
  <c r="D4" i="14"/>
  <c r="E4" i="14" s="1"/>
  <c r="J3" i="14"/>
  <c r="D3" i="14"/>
  <c r="E3" i="14" s="1"/>
  <c r="Y2" i="14"/>
  <c r="X2" i="14"/>
  <c r="W2" i="14"/>
  <c r="R2" i="14" a="1"/>
  <c r="R2" i="14" s="1"/>
  <c r="Q2" i="14" s="1" a="1"/>
  <c r="Q2" i="14" s="1"/>
  <c r="N2" i="14" a="1"/>
  <c r="O93" i="14" s="1"/>
  <c r="K2" i="14"/>
  <c r="S2" i="14" s="1" a="1"/>
  <c r="S2" i="14" s="1"/>
  <c r="K2" i="14" a="1"/>
  <c r="L96" i="14" s="1"/>
  <c r="J2" i="14"/>
  <c r="H2" i="14" a="1"/>
  <c r="H2" i="14" s="1"/>
  <c r="G2" i="14" a="1"/>
  <c r="G2" i="14" s="1"/>
  <c r="D2" i="14"/>
  <c r="E2" i="14" s="1"/>
  <c r="A2" i="14" a="1"/>
  <c r="A2" i="14" s="1"/>
  <c r="B2" i="14" s="1" a="1"/>
  <c r="B2" i="14" s="1"/>
  <c r="AB48" i="12"/>
  <c r="N53" i="11"/>
  <c r="G49" i="11"/>
  <c r="I49" i="11" s="1"/>
  <c r="E49" i="11"/>
  <c r="I48" i="11"/>
  <c r="G48" i="11"/>
  <c r="E48" i="11"/>
  <c r="I47" i="11"/>
  <c r="G47" i="11"/>
  <c r="E47" i="11"/>
  <c r="P46" i="11"/>
  <c r="P45" i="11"/>
  <c r="G44" i="11"/>
  <c r="I44" i="11" s="1"/>
  <c r="E44" i="11"/>
  <c r="G43" i="11"/>
  <c r="I43" i="11" s="1"/>
  <c r="E43" i="11"/>
  <c r="I42" i="11"/>
  <c r="G42" i="11"/>
  <c r="E42" i="11"/>
  <c r="I41" i="11"/>
  <c r="G41" i="11"/>
  <c r="E41" i="11"/>
  <c r="G40" i="11"/>
  <c r="I40" i="11" s="1"/>
  <c r="E40" i="11"/>
  <c r="I39" i="11"/>
  <c r="G39" i="11"/>
  <c r="E39" i="11"/>
  <c r="G38" i="11"/>
  <c r="I38" i="11" s="1"/>
  <c r="E38" i="11"/>
  <c r="P37" i="11"/>
  <c r="P36" i="11"/>
  <c r="I35" i="11"/>
  <c r="G35" i="11"/>
  <c r="E35" i="11"/>
  <c r="G34" i="11"/>
  <c r="I34" i="11" s="1"/>
  <c r="E34" i="11"/>
  <c r="I33" i="11"/>
  <c r="G33" i="11"/>
  <c r="E33" i="11"/>
  <c r="G32" i="11"/>
  <c r="I32" i="11" s="1"/>
  <c r="E32" i="11"/>
  <c r="G31" i="11"/>
  <c r="I31" i="11" s="1"/>
  <c r="E31" i="11"/>
  <c r="P30" i="11"/>
  <c r="P29" i="11"/>
  <c r="G28" i="11"/>
  <c r="I28" i="11" s="1"/>
  <c r="E28" i="11"/>
  <c r="I27" i="11"/>
  <c r="G27" i="11"/>
  <c r="E27" i="11"/>
  <c r="G26" i="11"/>
  <c r="I26" i="11" s="1"/>
  <c r="E26" i="11"/>
  <c r="G25" i="11"/>
  <c r="I25" i="11" s="1"/>
  <c r="E25" i="11"/>
  <c r="G24" i="11"/>
  <c r="I24" i="11" s="1"/>
  <c r="E24" i="11"/>
  <c r="G23" i="11"/>
  <c r="I23" i="11" s="1"/>
  <c r="E23" i="11"/>
  <c r="I22" i="11"/>
  <c r="G22" i="11"/>
  <c r="E22" i="11"/>
  <c r="I21" i="11"/>
  <c r="G21" i="11"/>
  <c r="E21" i="11"/>
  <c r="P20" i="11"/>
  <c r="P19" i="11"/>
  <c r="G18" i="11"/>
  <c r="I18" i="11" s="1"/>
  <c r="E18" i="11"/>
  <c r="G17" i="11"/>
  <c r="I17" i="11" s="1"/>
  <c r="E17" i="11"/>
  <c r="I16" i="11"/>
  <c r="G16" i="11"/>
  <c r="E16" i="11"/>
  <c r="I15" i="11"/>
  <c r="G15" i="11"/>
  <c r="E15" i="11"/>
  <c r="G14" i="11"/>
  <c r="G51" i="11" s="1"/>
  <c r="E14" i="11"/>
  <c r="I14" i="11" s="1"/>
  <c r="N50" i="10"/>
  <c r="G17" i="10"/>
  <c r="I17" i="10" s="1"/>
  <c r="E17" i="10"/>
  <c r="G16" i="10"/>
  <c r="I16" i="10" s="1"/>
  <c r="E16" i="10"/>
  <c r="I15" i="10"/>
  <c r="G15" i="10"/>
  <c r="E15" i="10"/>
  <c r="E19" i="10" s="1"/>
  <c r="I14" i="10"/>
  <c r="G14" i="10"/>
  <c r="E14" i="10"/>
  <c r="G13" i="10"/>
  <c r="G19" i="10" s="1"/>
  <c r="E13" i="10"/>
  <c r="P95" i="9"/>
  <c r="K95" i="9"/>
  <c r="A95" i="9" s="1"/>
  <c r="B95" i="9"/>
  <c r="P94" i="9"/>
  <c r="K94" i="9"/>
  <c r="A94" i="9" s="1"/>
  <c r="B94" i="9"/>
  <c r="P93" i="9"/>
  <c r="K93" i="9"/>
  <c r="A93" i="9" s="1"/>
  <c r="B93" i="9"/>
  <c r="P92" i="9"/>
  <c r="K92" i="9"/>
  <c r="A92" i="9" s="1"/>
  <c r="B92" i="9"/>
  <c r="P91" i="9"/>
  <c r="K91" i="9"/>
  <c r="A91" i="9" s="1"/>
  <c r="B91" i="9"/>
  <c r="P90" i="9"/>
  <c r="K90" i="9"/>
  <c r="A90" i="9" s="1"/>
  <c r="B90" i="9"/>
  <c r="P89" i="9"/>
  <c r="K89" i="9"/>
  <c r="A89" i="9" s="1"/>
  <c r="B89" i="9"/>
  <c r="P88" i="9"/>
  <c r="K88" i="9"/>
  <c r="A88" i="9" s="1"/>
  <c r="B88" i="9"/>
  <c r="P87" i="9"/>
  <c r="K87" i="9"/>
  <c r="A87" i="9" s="1"/>
  <c r="B87" i="9"/>
  <c r="P86" i="9"/>
  <c r="K86" i="9"/>
  <c r="A86" i="9" s="1"/>
  <c r="B86" i="9"/>
  <c r="P85" i="9"/>
  <c r="K85" i="9"/>
  <c r="A85" i="9" s="1"/>
  <c r="B85" i="9"/>
  <c r="P84" i="9"/>
  <c r="K84" i="9"/>
  <c r="A84" i="9" s="1"/>
  <c r="B84" i="9"/>
  <c r="P83" i="9"/>
  <c r="K83" i="9"/>
  <c r="A83" i="9" s="1"/>
  <c r="B83" i="9"/>
  <c r="P82" i="9"/>
  <c r="K82" i="9"/>
  <c r="A82" i="9" s="1"/>
  <c r="B82" i="9"/>
  <c r="P81" i="9"/>
  <c r="K81" i="9"/>
  <c r="A81" i="9" s="1"/>
  <c r="B81" i="9"/>
  <c r="P80" i="9"/>
  <c r="K80" i="9"/>
  <c r="A80" i="9" s="1"/>
  <c r="B80" i="9"/>
  <c r="P79" i="9"/>
  <c r="K79" i="9"/>
  <c r="A79" i="9" s="1"/>
  <c r="B79" i="9"/>
  <c r="P78" i="9"/>
  <c r="K78" i="9"/>
  <c r="A78" i="9" s="1"/>
  <c r="B78" i="9"/>
  <c r="P77" i="9"/>
  <c r="K77" i="9"/>
  <c r="A77" i="9" s="1"/>
  <c r="B77" i="9"/>
  <c r="P76" i="9"/>
  <c r="K76" i="9"/>
  <c r="A76" i="9" s="1"/>
  <c r="B76" i="9"/>
  <c r="P75" i="9"/>
  <c r="K75" i="9"/>
  <c r="A75" i="9" s="1"/>
  <c r="B75" i="9"/>
  <c r="P74" i="9"/>
  <c r="K74" i="9"/>
  <c r="A74" i="9" s="1"/>
  <c r="B74" i="9"/>
  <c r="P73" i="9"/>
  <c r="K73" i="9"/>
  <c r="A73" i="9" s="1"/>
  <c r="B73" i="9"/>
  <c r="P72" i="9"/>
  <c r="K72" i="9"/>
  <c r="A72" i="9" s="1"/>
  <c r="B72" i="9"/>
  <c r="P71" i="9"/>
  <c r="K71" i="9"/>
  <c r="A71" i="9" s="1"/>
  <c r="B71" i="9"/>
  <c r="P70" i="9"/>
  <c r="K70" i="9"/>
  <c r="A70" i="9" s="1"/>
  <c r="B70" i="9"/>
  <c r="P69" i="9"/>
  <c r="K69" i="9"/>
  <c r="A69" i="9" s="1"/>
  <c r="B69" i="9"/>
  <c r="P68" i="9"/>
  <c r="K68" i="9"/>
  <c r="A68" i="9" s="1"/>
  <c r="B68" i="9"/>
  <c r="P67" i="9"/>
  <c r="K67" i="9"/>
  <c r="A67" i="9" s="1"/>
  <c r="B67" i="9"/>
  <c r="P66" i="9"/>
  <c r="K66" i="9"/>
  <c r="A66" i="9" s="1"/>
  <c r="B66" i="9"/>
  <c r="P65" i="9"/>
  <c r="K65" i="9"/>
  <c r="A65" i="9" s="1"/>
  <c r="B65" i="9"/>
  <c r="P64" i="9"/>
  <c r="K64" i="9"/>
  <c r="A64" i="9" s="1"/>
  <c r="B64" i="9"/>
  <c r="P63" i="9"/>
  <c r="K63" i="9"/>
  <c r="A63" i="9" s="1"/>
  <c r="B63" i="9"/>
  <c r="P62" i="9"/>
  <c r="K62" i="9"/>
  <c r="A62" i="9" s="1"/>
  <c r="B62" i="9"/>
  <c r="P61" i="9"/>
  <c r="K61" i="9"/>
  <c r="A61" i="9" s="1"/>
  <c r="B61" i="9"/>
  <c r="P60" i="9"/>
  <c r="K60" i="9"/>
  <c r="A60" i="9" s="1"/>
  <c r="B60" i="9"/>
  <c r="P59" i="9"/>
  <c r="K59" i="9"/>
  <c r="A59" i="9" s="1"/>
  <c r="B59" i="9"/>
  <c r="P58" i="9"/>
  <c r="K58" i="9"/>
  <c r="A58" i="9" s="1"/>
  <c r="B58" i="9"/>
  <c r="P57" i="9"/>
  <c r="K57" i="9"/>
  <c r="A57" i="9" s="1"/>
  <c r="B57" i="9"/>
  <c r="P56" i="9"/>
  <c r="K56" i="9"/>
  <c r="A56" i="9" s="1"/>
  <c r="B56" i="9"/>
  <c r="P55" i="9"/>
  <c r="K55" i="9"/>
  <c r="A55" i="9" s="1"/>
  <c r="B55" i="9"/>
  <c r="P54" i="9"/>
  <c r="K54" i="9"/>
  <c r="A54" i="9" s="1"/>
  <c r="B54" i="9"/>
  <c r="P53" i="9"/>
  <c r="K53" i="9"/>
  <c r="A53" i="9" s="1"/>
  <c r="B53" i="9"/>
  <c r="P52" i="9"/>
  <c r="K52" i="9"/>
  <c r="A52" i="9" s="1"/>
  <c r="B52" i="9"/>
  <c r="P51" i="9"/>
  <c r="K51" i="9"/>
  <c r="A51" i="9" s="1"/>
  <c r="B51" i="9"/>
  <c r="P50" i="9"/>
  <c r="K50" i="9"/>
  <c r="A50" i="9" s="1"/>
  <c r="B50" i="9"/>
  <c r="P49" i="9"/>
  <c r="K49" i="9"/>
  <c r="A49" i="9" s="1"/>
  <c r="B49" i="9"/>
  <c r="P48" i="9"/>
  <c r="K48" i="9"/>
  <c r="A48" i="9" s="1"/>
  <c r="B48" i="9"/>
  <c r="P47" i="9"/>
  <c r="K47" i="9"/>
  <c r="A47" i="9" s="1"/>
  <c r="B47" i="9"/>
  <c r="P46" i="9"/>
  <c r="K46" i="9"/>
  <c r="A46" i="9" s="1"/>
  <c r="B46" i="9"/>
  <c r="P45" i="9"/>
  <c r="K45" i="9"/>
  <c r="A45" i="9" s="1"/>
  <c r="B45" i="9"/>
  <c r="P44" i="9"/>
  <c r="K44" i="9"/>
  <c r="A44" i="9" s="1"/>
  <c r="B44" i="9"/>
  <c r="P43" i="9"/>
  <c r="K43" i="9"/>
  <c r="A43" i="9" s="1"/>
  <c r="B43" i="9"/>
  <c r="P42" i="9"/>
  <c r="K42" i="9"/>
  <c r="A42" i="9" s="1"/>
  <c r="B42" i="9"/>
  <c r="P41" i="9"/>
  <c r="K41" i="9"/>
  <c r="A41" i="9" s="1"/>
  <c r="B41" i="9"/>
  <c r="P40" i="9"/>
  <c r="K40" i="9"/>
  <c r="A40" i="9" s="1"/>
  <c r="B40" i="9"/>
  <c r="P39" i="9"/>
  <c r="K39" i="9"/>
  <c r="A39" i="9" s="1"/>
  <c r="B39" i="9"/>
  <c r="P38" i="9"/>
  <c r="K38" i="9"/>
  <c r="A38" i="9" s="1"/>
  <c r="B38" i="9"/>
  <c r="P37" i="9"/>
  <c r="K37" i="9"/>
  <c r="A37" i="9" s="1"/>
  <c r="B37" i="9"/>
  <c r="P36" i="9"/>
  <c r="K36" i="9"/>
  <c r="A36" i="9" s="1"/>
  <c r="B36" i="9"/>
  <c r="P35" i="9"/>
  <c r="K35" i="9"/>
  <c r="A35" i="9" s="1"/>
  <c r="B35" i="9"/>
  <c r="P34" i="9"/>
  <c r="K34" i="9"/>
  <c r="A34" i="9" s="1"/>
  <c r="B34" i="9"/>
  <c r="P33" i="9"/>
  <c r="K33" i="9"/>
  <c r="A33" i="9" s="1"/>
  <c r="B33" i="9"/>
  <c r="P32" i="9"/>
  <c r="K32" i="9"/>
  <c r="A32" i="9" s="1"/>
  <c r="B32" i="9"/>
  <c r="P31" i="9"/>
  <c r="K31" i="9"/>
  <c r="A31" i="9" s="1"/>
  <c r="B31" i="9"/>
  <c r="P30" i="9"/>
  <c r="K30" i="9"/>
  <c r="A30" i="9" s="1"/>
  <c r="B30" i="9"/>
  <c r="P29" i="9"/>
  <c r="K29" i="9"/>
  <c r="A29" i="9" s="1"/>
  <c r="B29" i="9"/>
  <c r="P28" i="9"/>
  <c r="K28" i="9"/>
  <c r="A28" i="9" s="1"/>
  <c r="B28" i="9"/>
  <c r="P27" i="9"/>
  <c r="K27" i="9"/>
  <c r="A27" i="9" s="1"/>
  <c r="B27" i="9"/>
  <c r="P26" i="9"/>
  <c r="K26" i="9"/>
  <c r="A26" i="9" s="1"/>
  <c r="B26" i="9"/>
  <c r="P25" i="9"/>
  <c r="K25" i="9"/>
  <c r="A25" i="9" s="1"/>
  <c r="B25" i="9"/>
  <c r="P24" i="9"/>
  <c r="K24" i="9"/>
  <c r="A24" i="9" s="1"/>
  <c r="B24" i="9"/>
  <c r="P23" i="9"/>
  <c r="K23" i="9"/>
  <c r="A23" i="9" s="1"/>
  <c r="B23" i="9"/>
  <c r="P22" i="9"/>
  <c r="K22" i="9"/>
  <c r="A22" i="9" s="1"/>
  <c r="B22" i="9"/>
  <c r="P21" i="9"/>
  <c r="K21" i="9"/>
  <c r="A21" i="9" s="1"/>
  <c r="B21" i="9"/>
  <c r="P20" i="9"/>
  <c r="K20" i="9"/>
  <c r="A20" i="9" s="1"/>
  <c r="B20" i="9"/>
  <c r="P19" i="9"/>
  <c r="K19" i="9"/>
  <c r="A19" i="9" s="1"/>
  <c r="B19" i="9"/>
  <c r="A78" i="8"/>
  <c r="A77" i="8"/>
  <c r="A76" i="8"/>
  <c r="A75" i="8"/>
  <c r="E73" i="8"/>
  <c r="D73" i="8"/>
  <c r="F73" i="8" s="1"/>
  <c r="C73" i="8"/>
  <c r="B73" i="8"/>
  <c r="F72" i="8"/>
  <c r="D72" i="8"/>
  <c r="C72" i="8"/>
  <c r="E72" i="8" s="1"/>
  <c r="B72" i="8"/>
  <c r="D71" i="8"/>
  <c r="F71" i="8" s="1"/>
  <c r="C71" i="8"/>
  <c r="E71" i="8" s="1"/>
  <c r="B71" i="8"/>
  <c r="E70" i="8"/>
  <c r="D70" i="8"/>
  <c r="F70" i="8" s="1"/>
  <c r="C70" i="8"/>
  <c r="B70" i="8"/>
  <c r="F69" i="8"/>
  <c r="E69" i="8"/>
  <c r="D69" i="8"/>
  <c r="C69" i="8"/>
  <c r="B69" i="8"/>
  <c r="F68" i="8"/>
  <c r="D68" i="8"/>
  <c r="C68" i="8"/>
  <c r="E68" i="8" s="1"/>
  <c r="B68" i="8"/>
  <c r="D67" i="8"/>
  <c r="F67" i="8" s="1"/>
  <c r="C67" i="8"/>
  <c r="E67" i="8" s="1"/>
  <c r="B67" i="8"/>
  <c r="E66" i="8"/>
  <c r="D66" i="8"/>
  <c r="F66" i="8" s="1"/>
  <c r="C66" i="8"/>
  <c r="B66" i="8"/>
  <c r="F65" i="8"/>
  <c r="E65" i="8"/>
  <c r="D65" i="8"/>
  <c r="C65" i="8"/>
  <c r="B65" i="8"/>
  <c r="F64" i="8"/>
  <c r="D64" i="8"/>
  <c r="C64" i="8"/>
  <c r="E64" i="8" s="1"/>
  <c r="B64" i="8"/>
  <c r="D63" i="8"/>
  <c r="F63" i="8" s="1"/>
  <c r="C63" i="8"/>
  <c r="E63" i="8" s="1"/>
  <c r="B63" i="8"/>
  <c r="E62" i="8"/>
  <c r="D62" i="8"/>
  <c r="F62" i="8" s="1"/>
  <c r="C62" i="8"/>
  <c r="B62" i="8"/>
  <c r="F61" i="8"/>
  <c r="E61" i="8"/>
  <c r="D61" i="8"/>
  <c r="C61" i="8"/>
  <c r="B61" i="8"/>
  <c r="F60" i="8"/>
  <c r="D60" i="8"/>
  <c r="C60" i="8"/>
  <c r="E60" i="8" s="1"/>
  <c r="B60" i="8"/>
  <c r="D59" i="8"/>
  <c r="F59" i="8" s="1"/>
  <c r="C59" i="8"/>
  <c r="E59" i="8" s="1"/>
  <c r="B59" i="8"/>
  <c r="E58" i="8"/>
  <c r="D58" i="8"/>
  <c r="F58" i="8" s="1"/>
  <c r="C58" i="8"/>
  <c r="B58" i="8"/>
  <c r="F57" i="8"/>
  <c r="E57" i="8"/>
  <c r="D57" i="8"/>
  <c r="C57" i="8"/>
  <c r="B57" i="8"/>
  <c r="F56" i="8"/>
  <c r="D56" i="8"/>
  <c r="C56" i="8"/>
  <c r="E56" i="8" s="1"/>
  <c r="B56" i="8"/>
  <c r="D55" i="8"/>
  <c r="F55" i="8" s="1"/>
  <c r="C55" i="8"/>
  <c r="E55" i="8" s="1"/>
  <c r="B55" i="8"/>
  <c r="E54" i="8"/>
  <c r="D54" i="8"/>
  <c r="F54" i="8" s="1"/>
  <c r="C54" i="8"/>
  <c r="B54" i="8"/>
  <c r="F53" i="8"/>
  <c r="E53" i="8"/>
  <c r="D53" i="8"/>
  <c r="C53" i="8"/>
  <c r="B53" i="8"/>
  <c r="F52" i="8"/>
  <c r="D52" i="8"/>
  <c r="C52" i="8"/>
  <c r="E52" i="8" s="1"/>
  <c r="B52" i="8"/>
  <c r="D51" i="8"/>
  <c r="F51" i="8" s="1"/>
  <c r="C51" i="8"/>
  <c r="E51" i="8" s="1"/>
  <c r="B51" i="8"/>
  <c r="E50" i="8"/>
  <c r="D50" i="8"/>
  <c r="F50" i="8" s="1"/>
  <c r="C50" i="8"/>
  <c r="B50" i="8"/>
  <c r="F49" i="8"/>
  <c r="E49" i="8"/>
  <c r="D49" i="8"/>
  <c r="C49" i="8"/>
  <c r="B49" i="8"/>
  <c r="P46" i="8"/>
  <c r="P40" i="8"/>
  <c r="P39" i="8"/>
  <c r="P38" i="8"/>
  <c r="P37" i="8"/>
  <c r="P36" i="8"/>
  <c r="P35" i="8"/>
  <c r="P34" i="8"/>
  <c r="P33" i="8"/>
  <c r="P32" i="8"/>
  <c r="P31" i="8"/>
  <c r="P30" i="8"/>
  <c r="P29" i="8"/>
  <c r="P28" i="8"/>
  <c r="P27" i="8"/>
  <c r="P26" i="8"/>
  <c r="P25" i="8"/>
  <c r="P24" i="8"/>
  <c r="P23" i="8"/>
  <c r="P22" i="8"/>
  <c r="P21" i="8"/>
  <c r="P20" i="8"/>
  <c r="P19" i="8"/>
  <c r="P18" i="8"/>
  <c r="P17" i="8"/>
  <c r="P16"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a="1"/>
  <c r="U803" i="6" s="1"/>
  <c r="T803" i="6" a="1"/>
  <c r="T803" i="6" s="1"/>
  <c r="S803" i="6" a="1"/>
  <c r="S803" i="6" s="1"/>
  <c r="R803" i="6" a="1"/>
  <c r="R803" i="6" s="1"/>
  <c r="Q803" i="6" a="1"/>
  <c r="Q803" i="6" s="1"/>
  <c r="P803" i="6" a="1"/>
  <c r="P803" i="6" s="1"/>
  <c r="O803" i="6" a="1"/>
  <c r="O803" i="6" s="1"/>
  <c r="N803" i="6" a="1"/>
  <c r="N803" i="6" s="1"/>
  <c r="M803" i="6" a="1"/>
  <c r="M803" i="6" s="1"/>
  <c r="L803" i="6" a="1"/>
  <c r="L803" i="6" s="1"/>
  <c r="K803" i="6" a="1"/>
  <c r="K803" i="6" s="1"/>
  <c r="AI802" i="6" a="1"/>
  <c r="AI802" i="6" s="1"/>
  <c r="AH802" i="6" a="1"/>
  <c r="AH802" i="6" s="1"/>
  <c r="AG802" i="6" a="1"/>
  <c r="AG802" i="6" s="1"/>
  <c r="AF802" i="6" a="1"/>
  <c r="AF802" i="6" s="1"/>
  <c r="AE802" i="6" a="1"/>
  <c r="AE802" i="6" s="1"/>
  <c r="AD802" i="6" a="1"/>
  <c r="AD802" i="6" s="1"/>
  <c r="AC802" i="6" a="1"/>
  <c r="AC802" i="6" s="1"/>
  <c r="AB802" i="6" a="1"/>
  <c r="AB802" i="6" s="1"/>
  <c r="AA802" i="6" a="1"/>
  <c r="AA802" i="6" s="1"/>
  <c r="Z802" i="6" a="1"/>
  <c r="Z802" i="6" s="1"/>
  <c r="Y802" i="6" a="1"/>
  <c r="Y802" i="6" s="1"/>
  <c r="X802" i="6" a="1"/>
  <c r="X802" i="6" s="1"/>
  <c r="W802" i="6" a="1"/>
  <c r="W802" i="6" s="1"/>
  <c r="V802" i="6" a="1"/>
  <c r="V802" i="6" s="1"/>
  <c r="U802" i="6" a="1"/>
  <c r="U802" i="6" s="1"/>
  <c r="T802" i="6" a="1"/>
  <c r="T802" i="6" s="1"/>
  <c r="S802" i="6" a="1"/>
  <c r="S802" i="6" s="1"/>
  <c r="R802" i="6" a="1"/>
  <c r="R802" i="6" s="1"/>
  <c r="Q802" i="6" a="1"/>
  <c r="Q802" i="6" s="1"/>
  <c r="P802" i="6" a="1"/>
  <c r="P802" i="6" s="1"/>
  <c r="O802" i="6" a="1"/>
  <c r="O802" i="6" s="1"/>
  <c r="N802" i="6" a="1"/>
  <c r="N802" i="6" s="1"/>
  <c r="M802" i="6" a="1"/>
  <c r="M802" i="6" s="1"/>
  <c r="L802" i="6" a="1"/>
  <c r="L802" i="6" s="1"/>
  <c r="K802" i="6" a="1"/>
  <c r="K802" i="6" s="1"/>
  <c r="AI801" i="6" a="1"/>
  <c r="AI801" i="6" s="1"/>
  <c r="AH801" i="6" a="1"/>
  <c r="AH801" i="6" s="1"/>
  <c r="AG801" i="6" a="1"/>
  <c r="AG801" i="6" s="1"/>
  <c r="AF801" i="6" a="1"/>
  <c r="AF801" i="6" s="1"/>
  <c r="AE801" i="6" a="1"/>
  <c r="AE801" i="6" s="1"/>
  <c r="AD801" i="6" a="1"/>
  <c r="AD801" i="6" s="1"/>
  <c r="AC801" i="6" a="1"/>
  <c r="AC801" i="6" s="1"/>
  <c r="AB801" i="6" a="1"/>
  <c r="AB801" i="6" s="1"/>
  <c r="AA801" i="6" a="1"/>
  <c r="AA801" i="6" s="1"/>
  <c r="Z801" i="6" a="1"/>
  <c r="Z801" i="6" s="1"/>
  <c r="Y801" i="6" a="1"/>
  <c r="Y801" i="6" s="1"/>
  <c r="X801" i="6" a="1"/>
  <c r="X801" i="6" s="1"/>
  <c r="W801" i="6" a="1"/>
  <c r="W801" i="6" s="1"/>
  <c r="V801" i="6" a="1"/>
  <c r="V801" i="6" s="1"/>
  <c r="U801" i="6" a="1"/>
  <c r="U801" i="6" s="1"/>
  <c r="T801" i="6" a="1"/>
  <c r="T801" i="6" s="1"/>
  <c r="S801" i="6" a="1"/>
  <c r="S801" i="6" s="1"/>
  <c r="R801" i="6" a="1"/>
  <c r="R801" i="6" s="1"/>
  <c r="Q801" i="6" a="1"/>
  <c r="Q801" i="6" s="1"/>
  <c r="P801" i="6" a="1"/>
  <c r="P801" i="6" s="1"/>
  <c r="O801" i="6" a="1"/>
  <c r="O801" i="6" s="1"/>
  <c r="N801" i="6" a="1"/>
  <c r="N801" i="6" s="1"/>
  <c r="M801" i="6" a="1"/>
  <c r="M801" i="6" s="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a="1"/>
  <c r="Q800" i="6" s="1"/>
  <c r="P800" i="6" a="1"/>
  <c r="P800" i="6" s="1"/>
  <c r="O800" i="6" a="1"/>
  <c r="O800" i="6" s="1"/>
  <c r="N800" i="6" a="1"/>
  <c r="N800" i="6" s="1"/>
  <c r="M800" i="6" a="1"/>
  <c r="M800" i="6" s="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a="1"/>
  <c r="AB799" i="6" s="1"/>
  <c r="AA799" i="6" a="1"/>
  <c r="AA799" i="6" s="1"/>
  <c r="Z799" i="6" a="1"/>
  <c r="Z799" i="6" s="1"/>
  <c r="Y799" i="6"/>
  <c r="Y799" i="6" a="1"/>
  <c r="X799" i="6" a="1"/>
  <c r="X799" i="6" s="1"/>
  <c r="W799" i="6" a="1"/>
  <c r="W799" i="6" s="1"/>
  <c r="V799" i="6" a="1"/>
  <c r="V799" i="6" s="1"/>
  <c r="U799" i="6" a="1"/>
  <c r="U799" i="6" s="1"/>
  <c r="T799" i="6" a="1"/>
  <c r="T799" i="6" s="1"/>
  <c r="S799" i="6" a="1"/>
  <c r="S799" i="6" s="1"/>
  <c r="R799" i="6" a="1"/>
  <c r="R799" i="6" s="1"/>
  <c r="Q799" i="6" a="1"/>
  <c r="Q799" i="6" s="1"/>
  <c r="P799" i="6" a="1"/>
  <c r="P799" i="6" s="1"/>
  <c r="O799" i="6" a="1"/>
  <c r="O799" i="6" s="1"/>
  <c r="N799" i="6" a="1"/>
  <c r="N799" i="6" s="1"/>
  <c r="M799" i="6" a="1"/>
  <c r="M799" i="6" s="1"/>
  <c r="L799" i="6" a="1"/>
  <c r="L799" i="6" s="1"/>
  <c r="K799" i="6" a="1"/>
  <c r="K799" i="6" s="1"/>
  <c r="AI798" i="6" a="1"/>
  <c r="AI798" i="6" s="1"/>
  <c r="AH798" i="6" a="1"/>
  <c r="AH798" i="6" s="1"/>
  <c r="AG798" i="6" a="1"/>
  <c r="AG798" i="6" s="1"/>
  <c r="AF798" i="6" a="1"/>
  <c r="AF798" i="6" s="1"/>
  <c r="AE798" i="6" a="1"/>
  <c r="AE798" i="6" s="1"/>
  <c r="AD798" i="6" a="1"/>
  <c r="AD798" i="6" s="1"/>
  <c r="AC798" i="6" a="1"/>
  <c r="AC798" i="6" s="1"/>
  <c r="AB798" i="6" a="1"/>
  <c r="AB798" i="6" s="1"/>
  <c r="AA798" i="6" a="1"/>
  <c r="AA798" i="6" s="1"/>
  <c r="Z798" i="6" a="1"/>
  <c r="Z798" i="6" s="1"/>
  <c r="Y798" i="6" a="1"/>
  <c r="Y798" i="6" s="1"/>
  <c r="X798" i="6" a="1"/>
  <c r="X798" i="6" s="1"/>
  <c r="W798" i="6" a="1"/>
  <c r="W798" i="6" s="1"/>
  <c r="V798" i="6" a="1"/>
  <c r="V798" i="6" s="1"/>
  <c r="U798" i="6"/>
  <c r="U798" i="6" a="1"/>
  <c r="T798" i="6" a="1"/>
  <c r="T798" i="6" s="1"/>
  <c r="S798" i="6" a="1"/>
  <c r="S798" i="6" s="1"/>
  <c r="R798" i="6" a="1"/>
  <c r="R798" i="6" s="1"/>
  <c r="Q798" i="6" a="1"/>
  <c r="Q798" i="6" s="1"/>
  <c r="P798" i="6" a="1"/>
  <c r="P798" i="6" s="1"/>
  <c r="O798" i="6" a="1"/>
  <c r="O798" i="6" s="1"/>
  <c r="N798" i="6" a="1"/>
  <c r="N798" i="6" s="1"/>
  <c r="M798" i="6" a="1"/>
  <c r="M798" i="6" s="1"/>
  <c r="L798" i="6"/>
  <c r="L798" i="6" a="1"/>
  <c r="K798" i="6" a="1"/>
  <c r="K798" i="6" s="1"/>
  <c r="AI797" i="6" a="1"/>
  <c r="AI797" i="6" s="1"/>
  <c r="AH797" i="6" a="1"/>
  <c r="AH797" i="6" s="1"/>
  <c r="AG797" i="6"/>
  <c r="AG797" i="6" a="1"/>
  <c r="AF797" i="6" a="1"/>
  <c r="AF797" i="6" s="1"/>
  <c r="AE797" i="6" a="1"/>
  <c r="AE797" i="6" s="1"/>
  <c r="AD797" i="6" a="1"/>
  <c r="AD797" i="6" s="1"/>
  <c r="AC797" i="6" a="1"/>
  <c r="AC797" i="6" s="1"/>
  <c r="AB797" i="6" a="1"/>
  <c r="AB797" i="6" s="1"/>
  <c r="AA797" i="6" a="1"/>
  <c r="AA797" i="6" s="1"/>
  <c r="Z797" i="6" a="1"/>
  <c r="Z797" i="6" s="1"/>
  <c r="Y797" i="6" a="1"/>
  <c r="Y797" i="6" s="1"/>
  <c r="X797" i="6" a="1"/>
  <c r="X797" i="6" s="1"/>
  <c r="W797" i="6" a="1"/>
  <c r="W797" i="6" s="1"/>
  <c r="V797" i="6" a="1"/>
  <c r="V797" i="6" s="1"/>
  <c r="U797" i="6" a="1"/>
  <c r="U797" i="6" s="1"/>
  <c r="T797" i="6" a="1"/>
  <c r="T797" i="6" s="1"/>
  <c r="S797" i="6" a="1"/>
  <c r="S797" i="6" s="1"/>
  <c r="R797" i="6" a="1"/>
  <c r="R797" i="6" s="1"/>
  <c r="Q797" i="6" a="1"/>
  <c r="Q797" i="6" s="1"/>
  <c r="P797" i="6" a="1"/>
  <c r="P797" i="6" s="1"/>
  <c r="O797" i="6" a="1"/>
  <c r="O797" i="6" s="1"/>
  <c r="N797" i="6" a="1"/>
  <c r="N797" i="6" s="1"/>
  <c r="M797" i="6" a="1"/>
  <c r="M797" i="6" s="1"/>
  <c r="L797" i="6" a="1"/>
  <c r="L797" i="6" s="1"/>
  <c r="K797" i="6" a="1"/>
  <c r="K797" i="6" s="1"/>
  <c r="AI796" i="6" a="1"/>
  <c r="AI796" i="6" s="1"/>
  <c r="AH796" i="6" a="1"/>
  <c r="AH796" i="6" s="1"/>
  <c r="AG796" i="6" a="1"/>
  <c r="AG796" i="6" s="1"/>
  <c r="AF796" i="6" a="1"/>
  <c r="AF796" i="6" s="1"/>
  <c r="AE796" i="6" a="1"/>
  <c r="AE796" i="6" s="1"/>
  <c r="AD796" i="6" a="1"/>
  <c r="AD796" i="6" s="1"/>
  <c r="AC796" i="6"/>
  <c r="AC796" i="6" a="1"/>
  <c r="AB796" i="6" a="1"/>
  <c r="AB796" i="6" s="1"/>
  <c r="AA796" i="6" a="1"/>
  <c r="AA796" i="6" s="1"/>
  <c r="Z796" i="6" a="1"/>
  <c r="Z796" i="6" s="1"/>
  <c r="Y796" i="6" a="1"/>
  <c r="Y796" i="6" s="1"/>
  <c r="X796" i="6" a="1"/>
  <c r="X796" i="6" s="1"/>
  <c r="W796" i="6" a="1"/>
  <c r="W796" i="6" s="1"/>
  <c r="V796" i="6" a="1"/>
  <c r="V796" i="6" s="1"/>
  <c r="U796" i="6" a="1"/>
  <c r="U796" i="6" s="1"/>
  <c r="T796" i="6" a="1"/>
  <c r="T796" i="6" s="1"/>
  <c r="S796" i="6" a="1"/>
  <c r="S796" i="6" s="1"/>
  <c r="R796" i="6" a="1"/>
  <c r="R796" i="6" s="1"/>
  <c r="Q796" i="6" a="1"/>
  <c r="Q796" i="6" s="1"/>
  <c r="P796" i="6" a="1"/>
  <c r="P796" i="6" s="1"/>
  <c r="O796" i="6" a="1"/>
  <c r="O796" i="6" s="1"/>
  <c r="N796" i="6" a="1"/>
  <c r="N796" i="6" s="1"/>
  <c r="M796" i="6"/>
  <c r="M796" i="6" a="1"/>
  <c r="L796" i="6" a="1"/>
  <c r="L796" i="6" s="1"/>
  <c r="K796" i="6" a="1"/>
  <c r="K796" i="6" s="1"/>
  <c r="AI795" i="6" a="1"/>
  <c r="AI795" i="6" s="1"/>
  <c r="AH795" i="6" a="1"/>
  <c r="AH795" i="6" s="1"/>
  <c r="AG795" i="6" a="1"/>
  <c r="AG795" i="6" s="1"/>
  <c r="AF795" i="6" a="1"/>
  <c r="AF795" i="6" s="1"/>
  <c r="AE795" i="6" a="1"/>
  <c r="AE795" i="6" s="1"/>
  <c r="AD795" i="6" a="1"/>
  <c r="AD795" i="6" s="1"/>
  <c r="AC795" i="6" a="1"/>
  <c r="AC795" i="6" s="1"/>
  <c r="AB795" i="6" a="1"/>
  <c r="AB795" i="6" s="1"/>
  <c r="AA795" i="6" a="1"/>
  <c r="AA795" i="6" s="1"/>
  <c r="Z795" i="6" a="1"/>
  <c r="Z795" i="6" s="1"/>
  <c r="Y795" i="6" a="1"/>
  <c r="Y795" i="6" s="1"/>
  <c r="X795" i="6" a="1"/>
  <c r="X795" i="6" s="1"/>
  <c r="W795" i="6" a="1"/>
  <c r="W795" i="6" s="1"/>
  <c r="V795" i="6" a="1"/>
  <c r="V795" i="6" s="1"/>
  <c r="U795" i="6" a="1"/>
  <c r="U795" i="6" s="1"/>
  <c r="T795" i="6"/>
  <c r="T795" i="6" a="1"/>
  <c r="S795" i="6" a="1"/>
  <c r="S795" i="6" s="1"/>
  <c r="R795" i="6" a="1"/>
  <c r="R795" i="6" s="1"/>
  <c r="Q795" i="6" a="1"/>
  <c r="Q795" i="6" s="1"/>
  <c r="P795" i="6" a="1"/>
  <c r="P795" i="6" s="1"/>
  <c r="O795" i="6" a="1"/>
  <c r="O795" i="6" s="1"/>
  <c r="N795" i="6" a="1"/>
  <c r="N795" i="6" s="1"/>
  <c r="M795" i="6" a="1"/>
  <c r="M795" i="6" s="1"/>
  <c r="L795" i="6" a="1"/>
  <c r="L795" i="6" s="1"/>
  <c r="K795" i="6" a="1"/>
  <c r="K795" i="6" s="1"/>
  <c r="AI794" i="6" a="1"/>
  <c r="AI794" i="6" s="1"/>
  <c r="AH794" i="6" a="1"/>
  <c r="AH794" i="6" s="1"/>
  <c r="AG794" i="6"/>
  <c r="AG794" i="6" a="1"/>
  <c r="AF794" i="6"/>
  <c r="AF794" i="6" a="1"/>
  <c r="AE794" i="6" a="1"/>
  <c r="AE794" i="6" s="1"/>
  <c r="AD794" i="6" a="1"/>
  <c r="AD794" i="6" s="1"/>
  <c r="AC794" i="6" a="1"/>
  <c r="AC794" i="6" s="1"/>
  <c r="AB794" i="6" a="1"/>
  <c r="AB794" i="6" s="1"/>
  <c r="AA794" i="6" a="1"/>
  <c r="AA794" i="6" s="1"/>
  <c r="Z794" i="6" a="1"/>
  <c r="Z794" i="6" s="1"/>
  <c r="Y794" i="6" a="1"/>
  <c r="Y794" i="6" s="1"/>
  <c r="X794" i="6" a="1"/>
  <c r="X794" i="6" s="1"/>
  <c r="W794" i="6" a="1"/>
  <c r="W794" i="6" s="1"/>
  <c r="V794" i="6" a="1"/>
  <c r="V794" i="6" s="1"/>
  <c r="U794" i="6" a="1"/>
  <c r="U794" i="6" s="1"/>
  <c r="T794" i="6" a="1"/>
  <c r="T794" i="6" s="1"/>
  <c r="S794" i="6" a="1"/>
  <c r="S794" i="6" s="1"/>
  <c r="R794" i="6" a="1"/>
  <c r="R794" i="6" s="1"/>
  <c r="Q794" i="6" a="1"/>
  <c r="Q794" i="6" s="1"/>
  <c r="P794" i="6" a="1"/>
  <c r="P794" i="6" s="1"/>
  <c r="O794" i="6" a="1"/>
  <c r="O794" i="6" s="1"/>
  <c r="N794" i="6" a="1"/>
  <c r="N794" i="6" s="1"/>
  <c r="M794" i="6" a="1"/>
  <c r="M794" i="6" s="1"/>
  <c r="L794" i="6" a="1"/>
  <c r="L794" i="6" s="1"/>
  <c r="K794" i="6" a="1"/>
  <c r="K794" i="6" s="1"/>
  <c r="AI793" i="6" a="1"/>
  <c r="AI793" i="6" s="1"/>
  <c r="AH793" i="6" a="1"/>
  <c r="AH793" i="6" s="1"/>
  <c r="AG793" i="6" a="1"/>
  <c r="AG793" i="6" s="1"/>
  <c r="AF793" i="6" a="1"/>
  <c r="AF793" i="6" s="1"/>
  <c r="AE793" i="6" a="1"/>
  <c r="AE793" i="6" s="1"/>
  <c r="AD793" i="6" a="1"/>
  <c r="AD793" i="6" s="1"/>
  <c r="AC793" i="6" a="1"/>
  <c r="AC793" i="6" s="1"/>
  <c r="AB793" i="6" a="1"/>
  <c r="AB793" i="6" s="1"/>
  <c r="AA793" i="6" a="1"/>
  <c r="AA793" i="6" s="1"/>
  <c r="Z793" i="6" a="1"/>
  <c r="Z793" i="6" s="1"/>
  <c r="Y793" i="6" a="1"/>
  <c r="Y793" i="6" s="1"/>
  <c r="X793" i="6"/>
  <c r="X793" i="6" a="1"/>
  <c r="W793" i="6" a="1"/>
  <c r="W793" i="6" s="1"/>
  <c r="V793" i="6" a="1"/>
  <c r="V793" i="6" s="1"/>
  <c r="U793" i="6" a="1"/>
  <c r="U793" i="6" s="1"/>
  <c r="T793" i="6" a="1"/>
  <c r="T793" i="6" s="1"/>
  <c r="S793" i="6" a="1"/>
  <c r="S793" i="6" s="1"/>
  <c r="R793" i="6" a="1"/>
  <c r="R793" i="6" s="1"/>
  <c r="Q793" i="6" a="1"/>
  <c r="Q793" i="6" s="1"/>
  <c r="P793" i="6"/>
  <c r="P793" i="6" a="1"/>
  <c r="O793" i="6" a="1"/>
  <c r="O793" i="6" s="1"/>
  <c r="N793" i="6" a="1"/>
  <c r="N793" i="6" s="1"/>
  <c r="M793" i="6" a="1"/>
  <c r="M793" i="6" s="1"/>
  <c r="L793" i="6" a="1"/>
  <c r="L793" i="6" s="1"/>
  <c r="K793" i="6" a="1"/>
  <c r="K793" i="6" s="1"/>
  <c r="AI792" i="6"/>
  <c r="AI792" i="6" a="1"/>
  <c r="AH792" i="6" a="1"/>
  <c r="AH792" i="6" s="1"/>
  <c r="AG792" i="6" a="1"/>
  <c r="AG792" i="6" s="1"/>
  <c r="AF792" i="6" a="1"/>
  <c r="AF792" i="6" s="1"/>
  <c r="AE792" i="6" a="1"/>
  <c r="AE792" i="6" s="1"/>
  <c r="AD792" i="6" a="1"/>
  <c r="AD792" i="6" s="1"/>
  <c r="AC792" i="6" a="1"/>
  <c r="AC792" i="6" s="1"/>
  <c r="AB792" i="6" a="1"/>
  <c r="AB792" i="6" s="1"/>
  <c r="AA792" i="6" a="1"/>
  <c r="AA792" i="6" s="1"/>
  <c r="Z792" i="6" a="1"/>
  <c r="Z792" i="6" s="1"/>
  <c r="Y792" i="6" a="1"/>
  <c r="Y792" i="6" s="1"/>
  <c r="X792" i="6"/>
  <c r="X792" i="6" a="1"/>
  <c r="W792" i="6" a="1"/>
  <c r="W792" i="6" s="1"/>
  <c r="V792" i="6" a="1"/>
  <c r="V792" i="6" s="1"/>
  <c r="U792" i="6" a="1"/>
  <c r="U792" i="6" s="1"/>
  <c r="T792" i="6"/>
  <c r="T792" i="6" a="1"/>
  <c r="S792" i="6" a="1"/>
  <c r="S792" i="6" s="1"/>
  <c r="R792" i="6" a="1"/>
  <c r="R792" i="6" s="1"/>
  <c r="Q792" i="6" a="1"/>
  <c r="Q792" i="6" s="1"/>
  <c r="P792" i="6"/>
  <c r="P792" i="6" a="1"/>
  <c r="O792" i="6" a="1"/>
  <c r="O792" i="6" s="1"/>
  <c r="N792" i="6" a="1"/>
  <c r="N792" i="6" s="1"/>
  <c r="M792" i="6" a="1"/>
  <c r="M792" i="6" s="1"/>
  <c r="L792" i="6"/>
  <c r="L792" i="6" a="1"/>
  <c r="K792" i="6" a="1"/>
  <c r="K792" i="6" s="1"/>
  <c r="AI791" i="6" a="1"/>
  <c r="AI791" i="6" s="1"/>
  <c r="AH791" i="6" a="1"/>
  <c r="AH791" i="6" s="1"/>
  <c r="AG791" i="6" a="1"/>
  <c r="AG791" i="6" s="1"/>
  <c r="AF791" i="6" a="1"/>
  <c r="AF791" i="6" s="1"/>
  <c r="AE791" i="6" a="1"/>
  <c r="AE791" i="6" s="1"/>
  <c r="AD791" i="6" a="1"/>
  <c r="AD791" i="6" s="1"/>
  <c r="AC791" i="6"/>
  <c r="AC791" i="6" a="1"/>
  <c r="AB791" i="6" a="1"/>
  <c r="AB791" i="6" s="1"/>
  <c r="AA791" i="6" a="1"/>
  <c r="AA791" i="6" s="1"/>
  <c r="Z791" i="6" a="1"/>
  <c r="Z791" i="6" s="1"/>
  <c r="Y791" i="6"/>
  <c r="Y791" i="6" a="1"/>
  <c r="X791" i="6"/>
  <c r="X791" i="6" a="1"/>
  <c r="W791" i="6" a="1"/>
  <c r="W791" i="6" s="1"/>
  <c r="V791" i="6" a="1"/>
  <c r="V791" i="6" s="1"/>
  <c r="U791" i="6" a="1"/>
  <c r="U791" i="6" s="1"/>
  <c r="T791" i="6"/>
  <c r="T791" i="6" a="1"/>
  <c r="S791" i="6" a="1"/>
  <c r="S791" i="6" s="1"/>
  <c r="R791" i="6" a="1"/>
  <c r="R791" i="6" s="1"/>
  <c r="Q791" i="6" a="1"/>
  <c r="Q791" i="6" s="1"/>
  <c r="P791" i="6" a="1"/>
  <c r="P791" i="6" s="1"/>
  <c r="O791" i="6" a="1"/>
  <c r="O791" i="6" s="1"/>
  <c r="N791" i="6" a="1"/>
  <c r="N791" i="6" s="1"/>
  <c r="M791" i="6" a="1"/>
  <c r="M791" i="6" s="1"/>
  <c r="L791" i="6"/>
  <c r="L791" i="6" a="1"/>
  <c r="K791" i="6" a="1"/>
  <c r="K791" i="6" s="1"/>
  <c r="AI790" i="6" a="1"/>
  <c r="AI790" i="6" s="1"/>
  <c r="AH790" i="6" a="1"/>
  <c r="AH790" i="6" s="1"/>
  <c r="AG790" i="6" a="1"/>
  <c r="AG790" i="6" s="1"/>
  <c r="AF790" i="6" a="1"/>
  <c r="AF790" i="6" s="1"/>
  <c r="AE790" i="6" a="1"/>
  <c r="AE790" i="6" s="1"/>
  <c r="AD790" i="6" a="1"/>
  <c r="AD790" i="6" s="1"/>
  <c r="AC790" i="6" a="1"/>
  <c r="AC790" i="6" s="1"/>
  <c r="AB790" i="6" a="1"/>
  <c r="AB790" i="6" s="1"/>
  <c r="AA790" i="6" a="1"/>
  <c r="AA790" i="6" s="1"/>
  <c r="Z790" i="6" a="1"/>
  <c r="Z790" i="6" s="1"/>
  <c r="Y790" i="6" a="1"/>
  <c r="Y790" i="6" s="1"/>
  <c r="X790" i="6" a="1"/>
  <c r="X790" i="6" s="1"/>
  <c r="W790" i="6" a="1"/>
  <c r="W790" i="6" s="1"/>
  <c r="V790" i="6" a="1"/>
  <c r="V790" i="6" s="1"/>
  <c r="U790" i="6"/>
  <c r="U790" i="6" a="1"/>
  <c r="T790" i="6" a="1"/>
  <c r="T790" i="6" s="1"/>
  <c r="S790" i="6" a="1"/>
  <c r="S790" i="6" s="1"/>
  <c r="R790" i="6" a="1"/>
  <c r="R790" i="6" s="1"/>
  <c r="Q790" i="6" a="1"/>
  <c r="Q790" i="6" s="1"/>
  <c r="P790" i="6" a="1"/>
  <c r="P790" i="6" s="1"/>
  <c r="O790" i="6" a="1"/>
  <c r="O790" i="6" s="1"/>
  <c r="N790" i="6" a="1"/>
  <c r="N790" i="6" s="1"/>
  <c r="M790" i="6"/>
  <c r="M790" i="6" a="1"/>
  <c r="L790" i="6" a="1"/>
  <c r="L790" i="6" s="1"/>
  <c r="K790" i="6" a="1"/>
  <c r="K790" i="6" s="1"/>
  <c r="AI789" i="6" a="1"/>
  <c r="AI789" i="6" s="1"/>
  <c r="AH789" i="6" a="1"/>
  <c r="AH789" i="6" s="1"/>
  <c r="AG789" i="6" a="1"/>
  <c r="AG789" i="6" s="1"/>
  <c r="AF789" i="6" a="1"/>
  <c r="AF789" i="6" s="1"/>
  <c r="AE789" i="6" a="1"/>
  <c r="AE789" i="6" s="1"/>
  <c r="AD789" i="6" a="1"/>
  <c r="AD789" i="6" s="1"/>
  <c r="AC789" i="6" a="1"/>
  <c r="AC789" i="6" s="1"/>
  <c r="AB789" i="6"/>
  <c r="AB789" i="6" a="1"/>
  <c r="AA789" i="6" a="1"/>
  <c r="AA789" i="6" s="1"/>
  <c r="Z789" i="6" a="1"/>
  <c r="Z789" i="6" s="1"/>
  <c r="Y789" i="6" a="1"/>
  <c r="Y789" i="6" s="1"/>
  <c r="X789" i="6" a="1"/>
  <c r="X789" i="6" s="1"/>
  <c r="W789" i="6" a="1"/>
  <c r="W789" i="6" s="1"/>
  <c r="V789" i="6" a="1"/>
  <c r="V789" i="6" s="1"/>
  <c r="U789" i="6" a="1"/>
  <c r="U789" i="6" s="1"/>
  <c r="T789" i="6" a="1"/>
  <c r="T789" i="6" s="1"/>
  <c r="S789" i="6" a="1"/>
  <c r="S789" i="6" s="1"/>
  <c r="R789" i="6" a="1"/>
  <c r="R789" i="6" s="1"/>
  <c r="Q789" i="6"/>
  <c r="Q789" i="6" a="1"/>
  <c r="P789" i="6"/>
  <c r="P789" i="6" a="1"/>
  <c r="O789" i="6" a="1"/>
  <c r="O789" i="6" s="1"/>
  <c r="N789" i="6" a="1"/>
  <c r="N789" i="6" s="1"/>
  <c r="M789" i="6" a="1"/>
  <c r="M789" i="6" s="1"/>
  <c r="L789" i="6" a="1"/>
  <c r="L789" i="6" s="1"/>
  <c r="K789" i="6" a="1"/>
  <c r="K789" i="6" s="1"/>
  <c r="AI788" i="6" a="1"/>
  <c r="AI788" i="6" s="1"/>
  <c r="AH788" i="6" a="1"/>
  <c r="AH788" i="6" s="1"/>
  <c r="AG788" i="6" a="1"/>
  <c r="AG788" i="6" s="1"/>
  <c r="AF788" i="6" a="1"/>
  <c r="AF788" i="6" s="1"/>
  <c r="AE788" i="6" a="1"/>
  <c r="AE788" i="6" s="1"/>
  <c r="AD788" i="6" a="1"/>
  <c r="AD788" i="6" s="1"/>
  <c r="AC788" i="6"/>
  <c r="AC788" i="6" a="1"/>
  <c r="AB788" i="6" a="1"/>
  <c r="AB788" i="6" s="1"/>
  <c r="AA788" i="6" a="1"/>
  <c r="AA788" i="6" s="1"/>
  <c r="Z788" i="6" a="1"/>
  <c r="Z788" i="6" s="1"/>
  <c r="Y788" i="6" a="1"/>
  <c r="Y788" i="6" s="1"/>
  <c r="X788" i="6" a="1"/>
  <c r="X788" i="6" s="1"/>
  <c r="W788" i="6" a="1"/>
  <c r="W788" i="6" s="1"/>
  <c r="V788" i="6" a="1"/>
  <c r="V788" i="6" s="1"/>
  <c r="U788" i="6" a="1"/>
  <c r="U788" i="6" s="1"/>
  <c r="T788" i="6" a="1"/>
  <c r="T788" i="6" s="1"/>
  <c r="S788" i="6" a="1"/>
  <c r="S788" i="6" s="1"/>
  <c r="R788" i="6" a="1"/>
  <c r="R788" i="6" s="1"/>
  <c r="Q788" i="6" a="1"/>
  <c r="Q788" i="6" s="1"/>
  <c r="P788" i="6" a="1"/>
  <c r="P788" i="6" s="1"/>
  <c r="O788" i="6" a="1"/>
  <c r="O788" i="6" s="1"/>
  <c r="N788" i="6" a="1"/>
  <c r="N788" i="6" s="1"/>
  <c r="M788" i="6"/>
  <c r="M788" i="6" a="1"/>
  <c r="L788" i="6" a="1"/>
  <c r="L788" i="6" s="1"/>
  <c r="K788" i="6" a="1"/>
  <c r="K788" i="6" s="1"/>
  <c r="AI787" i="6" a="1"/>
  <c r="AI787" i="6" s="1"/>
  <c r="AH787" i="6" a="1"/>
  <c r="AH787" i="6" s="1"/>
  <c r="AG787" i="6" a="1"/>
  <c r="AG787" i="6" s="1"/>
  <c r="AF787" i="6" a="1"/>
  <c r="AF787" i="6" s="1"/>
  <c r="AE787" i="6" a="1"/>
  <c r="AE787" i="6" s="1"/>
  <c r="AD787" i="6" a="1"/>
  <c r="AD787" i="6" s="1"/>
  <c r="AC787" i="6" a="1"/>
  <c r="AC787" i="6" s="1"/>
  <c r="AB787" i="6" a="1"/>
  <c r="AB787" i="6" s="1"/>
  <c r="AA787" i="6" a="1"/>
  <c r="AA787" i="6" s="1"/>
  <c r="Z787" i="6" a="1"/>
  <c r="Z787" i="6" s="1"/>
  <c r="Y787" i="6"/>
  <c r="Y787" i="6" a="1"/>
  <c r="X787" i="6" a="1"/>
  <c r="X787" i="6" s="1"/>
  <c r="W787" i="6" a="1"/>
  <c r="W787" i="6" s="1"/>
  <c r="V787" i="6" a="1"/>
  <c r="V787" i="6" s="1"/>
  <c r="U787" i="6" a="1"/>
  <c r="U787" i="6" s="1"/>
  <c r="T787" i="6" a="1"/>
  <c r="T787" i="6" s="1"/>
  <c r="S787" i="6" a="1"/>
  <c r="S787" i="6" s="1"/>
  <c r="R787" i="6" a="1"/>
  <c r="R787" i="6" s="1"/>
  <c r="Q787" i="6" a="1"/>
  <c r="Q787" i="6" s="1"/>
  <c r="P787" i="6" a="1"/>
  <c r="P787" i="6" s="1"/>
  <c r="O787" i="6" a="1"/>
  <c r="O787" i="6" s="1"/>
  <c r="N787" i="6" a="1"/>
  <c r="N787" i="6" s="1"/>
  <c r="M787" i="6" a="1"/>
  <c r="M787" i="6" s="1"/>
  <c r="L787" i="6" a="1"/>
  <c r="L787" i="6" s="1"/>
  <c r="K787" i="6" a="1"/>
  <c r="K787" i="6" s="1"/>
  <c r="AI786" i="6" a="1"/>
  <c r="AI786" i="6" s="1"/>
  <c r="AH786" i="6" a="1"/>
  <c r="AH786" i="6" s="1"/>
  <c r="AG786" i="6" a="1"/>
  <c r="AG786" i="6" s="1"/>
  <c r="AF786" i="6" a="1"/>
  <c r="AF786" i="6" s="1"/>
  <c r="AE786" i="6" a="1"/>
  <c r="AE786" i="6" s="1"/>
  <c r="AD786" i="6" a="1"/>
  <c r="AD786" i="6" s="1"/>
  <c r="AC786" i="6" a="1"/>
  <c r="AC786" i="6" s="1"/>
  <c r="AB786" i="6" a="1"/>
  <c r="AB786" i="6" s="1"/>
  <c r="AA786" i="6" a="1"/>
  <c r="AA786" i="6" s="1"/>
  <c r="Z786" i="6" a="1"/>
  <c r="Z786" i="6" s="1"/>
  <c r="Y786" i="6" a="1"/>
  <c r="Y786" i="6" s="1"/>
  <c r="X786" i="6" a="1"/>
  <c r="X786" i="6" s="1"/>
  <c r="W786" i="6" a="1"/>
  <c r="W786" i="6" s="1"/>
  <c r="V786" i="6" a="1"/>
  <c r="V786" i="6" s="1"/>
  <c r="U786" i="6"/>
  <c r="U786" i="6" a="1"/>
  <c r="T786" i="6" a="1"/>
  <c r="T786" i="6" s="1"/>
  <c r="S786" i="6" a="1"/>
  <c r="S786" i="6" s="1"/>
  <c r="R786" i="6" a="1"/>
  <c r="R786" i="6" s="1"/>
  <c r="Q786" i="6" a="1"/>
  <c r="Q786" i="6" s="1"/>
  <c r="P786" i="6" a="1"/>
  <c r="P786" i="6" s="1"/>
  <c r="O786" i="6" a="1"/>
  <c r="O786" i="6" s="1"/>
  <c r="N786" i="6" a="1"/>
  <c r="N786" i="6" s="1"/>
  <c r="M786" i="6" a="1"/>
  <c r="M786" i="6" s="1"/>
  <c r="L786" i="6" a="1"/>
  <c r="L786" i="6" s="1"/>
  <c r="K786" i="6" a="1"/>
  <c r="K786" i="6" s="1"/>
  <c r="AI785" i="6" a="1"/>
  <c r="AI785" i="6" s="1"/>
  <c r="AH785" i="6" a="1"/>
  <c r="AH785" i="6" s="1"/>
  <c r="AG785" i="6" a="1"/>
  <c r="AG785" i="6" s="1"/>
  <c r="AF785" i="6" a="1"/>
  <c r="AF785" i="6" s="1"/>
  <c r="AE785" i="6" a="1"/>
  <c r="AE785" i="6" s="1"/>
  <c r="AD785" i="6" a="1"/>
  <c r="AD785" i="6" s="1"/>
  <c r="AC785" i="6" a="1"/>
  <c r="AC785" i="6" s="1"/>
  <c r="AB785" i="6"/>
  <c r="AB785" i="6" a="1"/>
  <c r="AA785" i="6" a="1"/>
  <c r="AA785" i="6" s="1"/>
  <c r="Z785" i="6"/>
  <c r="Z785" i="6" a="1"/>
  <c r="Y785" i="6"/>
  <c r="Y785" i="6" a="1"/>
  <c r="X785" i="6" a="1"/>
  <c r="X785" i="6" s="1"/>
  <c r="W785" i="6" a="1"/>
  <c r="W785" i="6" s="1"/>
  <c r="V785" i="6" a="1"/>
  <c r="V785" i="6" s="1"/>
  <c r="U785" i="6" a="1"/>
  <c r="U785" i="6" s="1"/>
  <c r="T785" i="6" a="1"/>
  <c r="T785" i="6" s="1"/>
  <c r="S785" i="6" a="1"/>
  <c r="S785" i="6" s="1"/>
  <c r="R785" i="6"/>
  <c r="R785" i="6" a="1"/>
  <c r="Q785" i="6"/>
  <c r="Q785" i="6" a="1"/>
  <c r="P785" i="6" a="1"/>
  <c r="P785" i="6" s="1"/>
  <c r="O785" i="6" a="1"/>
  <c r="O785" i="6" s="1"/>
  <c r="N785" i="6"/>
  <c r="N785" i="6" a="1"/>
  <c r="M785" i="6" a="1"/>
  <c r="M785" i="6" s="1"/>
  <c r="L785" i="6" a="1"/>
  <c r="L785" i="6" s="1"/>
  <c r="K785" i="6" a="1"/>
  <c r="K785" i="6" s="1"/>
  <c r="AI784" i="6" a="1"/>
  <c r="AI784" i="6" s="1"/>
  <c r="AH784" i="6"/>
  <c r="AH784" i="6" a="1"/>
  <c r="AG784" i="6" a="1"/>
  <c r="AG784" i="6" s="1"/>
  <c r="AF784" i="6" a="1"/>
  <c r="AF784" i="6" s="1"/>
  <c r="AE784" i="6" a="1"/>
  <c r="AE784" i="6" s="1"/>
  <c r="AD784" i="6" a="1"/>
  <c r="AD784" i="6" s="1"/>
  <c r="AC784" i="6"/>
  <c r="AC784" i="6" a="1"/>
  <c r="AB784" i="6"/>
  <c r="AB784" i="6" a="1"/>
  <c r="AA784" i="6" a="1"/>
  <c r="AA784" i="6" s="1"/>
  <c r="Z784" i="6" a="1"/>
  <c r="Z784" i="6" s="1"/>
  <c r="Y784" i="6" a="1"/>
  <c r="Y784" i="6" s="1"/>
  <c r="X784" i="6"/>
  <c r="X784" i="6" a="1"/>
  <c r="W784" i="6"/>
  <c r="W784" i="6" a="1"/>
  <c r="V784" i="6" a="1"/>
  <c r="V784" i="6" s="1"/>
  <c r="U784" i="6"/>
  <c r="U784" i="6" a="1"/>
  <c r="T784" i="6"/>
  <c r="T784" i="6" a="1"/>
  <c r="S784" i="6" a="1"/>
  <c r="S784" i="6" s="1"/>
  <c r="R784" i="6" a="1"/>
  <c r="R784" i="6" s="1"/>
  <c r="Q784" i="6" a="1"/>
  <c r="Q784" i="6" s="1"/>
  <c r="P784" i="6"/>
  <c r="P784" i="6" a="1"/>
  <c r="O784" i="6" a="1"/>
  <c r="O784" i="6" s="1"/>
  <c r="N784" i="6" a="1"/>
  <c r="N784" i="6" s="1"/>
  <c r="M784" i="6" a="1"/>
  <c r="M784" i="6" s="1"/>
  <c r="L784" i="6" a="1"/>
  <c r="L784" i="6" s="1"/>
  <c r="K784" i="6" a="1"/>
  <c r="K784" i="6" s="1"/>
  <c r="AI783" i="6" a="1"/>
  <c r="AI783" i="6" s="1"/>
  <c r="AH783" i="6" a="1"/>
  <c r="AH783" i="6" s="1"/>
  <c r="AG783" i="6" a="1"/>
  <c r="AG783" i="6" s="1"/>
  <c r="AF783" i="6" a="1"/>
  <c r="AF783" i="6" s="1"/>
  <c r="AE783" i="6" a="1"/>
  <c r="AE783" i="6" s="1"/>
  <c r="AD783" i="6" a="1"/>
  <c r="AD783" i="6" s="1"/>
  <c r="AC783" i="6" a="1"/>
  <c r="AC783" i="6" s="1"/>
  <c r="AB783" i="6" a="1"/>
  <c r="AB783" i="6" s="1"/>
  <c r="AA783" i="6" a="1"/>
  <c r="AA783" i="6" s="1"/>
  <c r="Z783" i="6" a="1"/>
  <c r="Z783" i="6" s="1"/>
  <c r="Y783" i="6" a="1"/>
  <c r="Y783" i="6" s="1"/>
  <c r="X783" i="6" a="1"/>
  <c r="X783" i="6" s="1"/>
  <c r="W783" i="6" a="1"/>
  <c r="W783" i="6" s="1"/>
  <c r="V783" i="6" a="1"/>
  <c r="V783" i="6" s="1"/>
  <c r="U783" i="6" a="1"/>
  <c r="U783" i="6" s="1"/>
  <c r="T783" i="6" a="1"/>
  <c r="T783" i="6" s="1"/>
  <c r="S783" i="6" a="1"/>
  <c r="S783" i="6" s="1"/>
  <c r="R783" i="6" a="1"/>
  <c r="R783" i="6" s="1"/>
  <c r="Q783" i="6" a="1"/>
  <c r="Q783" i="6" s="1"/>
  <c r="P783" i="6" a="1"/>
  <c r="P783" i="6" s="1"/>
  <c r="O783" i="6" a="1"/>
  <c r="O783" i="6" s="1"/>
  <c r="N783" i="6" a="1"/>
  <c r="N783" i="6" s="1"/>
  <c r="M783" i="6" a="1"/>
  <c r="M783" i="6" s="1"/>
  <c r="L783" i="6" a="1"/>
  <c r="L783" i="6" s="1"/>
  <c r="K783" i="6" a="1"/>
  <c r="K783" i="6" s="1"/>
  <c r="AI782" i="6" a="1"/>
  <c r="AI782" i="6" s="1"/>
  <c r="AH782" i="6" a="1"/>
  <c r="AH782" i="6" s="1"/>
  <c r="AG782" i="6" a="1"/>
  <c r="AG782" i="6" s="1"/>
  <c r="AF782" i="6" a="1"/>
  <c r="AF782" i="6" s="1"/>
  <c r="AE782" i="6" a="1"/>
  <c r="AE782" i="6" s="1"/>
  <c r="AD782" i="6" a="1"/>
  <c r="AD782" i="6" s="1"/>
  <c r="AC782" i="6" a="1"/>
  <c r="AC782" i="6" s="1"/>
  <c r="AB782" i="6" a="1"/>
  <c r="AB782" i="6" s="1"/>
  <c r="AA782" i="6" a="1"/>
  <c r="AA782" i="6" s="1"/>
  <c r="Z782" i="6" a="1"/>
  <c r="Z782" i="6" s="1"/>
  <c r="Y782" i="6" a="1"/>
  <c r="Y782" i="6" s="1"/>
  <c r="X782" i="6" a="1"/>
  <c r="X782" i="6" s="1"/>
  <c r="W782" i="6" a="1"/>
  <c r="W782" i="6" s="1"/>
  <c r="V782" i="6" a="1"/>
  <c r="V782" i="6" s="1"/>
  <c r="U782" i="6" a="1"/>
  <c r="U782" i="6" s="1"/>
  <c r="T782" i="6" a="1"/>
  <c r="T782" i="6" s="1"/>
  <c r="S782" i="6" a="1"/>
  <c r="S782" i="6" s="1"/>
  <c r="R782" i="6" a="1"/>
  <c r="R782" i="6" s="1"/>
  <c r="Q782" i="6" a="1"/>
  <c r="Q782" i="6" s="1"/>
  <c r="P782" i="6" a="1"/>
  <c r="P782" i="6" s="1"/>
  <c r="O782" i="6"/>
  <c r="O782" i="6" a="1"/>
  <c r="N782" i="6" a="1"/>
  <c r="N782" i="6" s="1"/>
  <c r="M782" i="6" a="1"/>
  <c r="M782" i="6" s="1"/>
  <c r="L782" i="6" a="1"/>
  <c r="L782" i="6" s="1"/>
  <c r="K782" i="6" a="1"/>
  <c r="K782" i="6" s="1"/>
  <c r="AI781" i="6" a="1"/>
  <c r="AI781" i="6" s="1"/>
  <c r="AH781" i="6" a="1"/>
  <c r="AH781" i="6" s="1"/>
  <c r="AG781" i="6"/>
  <c r="AG781" i="6" a="1"/>
  <c r="AF781" i="6" a="1"/>
  <c r="AF781" i="6" s="1"/>
  <c r="AE781" i="6"/>
  <c r="AE781" i="6" a="1"/>
  <c r="AD781" i="6" a="1"/>
  <c r="AD781" i="6" s="1"/>
  <c r="AC781" i="6"/>
  <c r="AC781" i="6" a="1"/>
  <c r="AB781" i="6" a="1"/>
  <c r="AB781" i="6" s="1"/>
  <c r="AA781" i="6"/>
  <c r="AA781" i="6" a="1"/>
  <c r="Z781" i="6" a="1"/>
  <c r="Z781" i="6" s="1"/>
  <c r="Y781" i="6" a="1"/>
  <c r="Y781" i="6" s="1"/>
  <c r="X781" i="6" a="1"/>
  <c r="X781" i="6" s="1"/>
  <c r="W781" i="6" a="1"/>
  <c r="W781" i="6" s="1"/>
  <c r="V781" i="6" a="1"/>
  <c r="V781" i="6" s="1"/>
  <c r="U781" i="6" a="1"/>
  <c r="U781" i="6" s="1"/>
  <c r="T781" i="6" a="1"/>
  <c r="T781" i="6" s="1"/>
  <c r="S781" i="6" a="1"/>
  <c r="S781" i="6" s="1"/>
  <c r="R781" i="6" a="1"/>
  <c r="R781" i="6" s="1"/>
  <c r="Q781" i="6" a="1"/>
  <c r="Q781" i="6" s="1"/>
  <c r="P781" i="6" a="1"/>
  <c r="P781" i="6" s="1"/>
  <c r="O781" i="6" a="1"/>
  <c r="O781" i="6" s="1"/>
  <c r="N781" i="6" a="1"/>
  <c r="N781" i="6" s="1"/>
  <c r="M781" i="6" a="1"/>
  <c r="M781" i="6" s="1"/>
  <c r="L781" i="6" a="1"/>
  <c r="L781" i="6" s="1"/>
  <c r="K781" i="6" a="1"/>
  <c r="K781" i="6" s="1"/>
  <c r="AI780" i="6" a="1"/>
  <c r="AI780" i="6" s="1"/>
  <c r="AH780" i="6" a="1"/>
  <c r="AH780" i="6" s="1"/>
  <c r="AG780" i="6" a="1"/>
  <c r="AG780" i="6" s="1"/>
  <c r="AF780" i="6" a="1"/>
  <c r="AF780" i="6" s="1"/>
  <c r="AE780" i="6" a="1"/>
  <c r="AE780" i="6" s="1"/>
  <c r="AD780" i="6" a="1"/>
  <c r="AD780" i="6" s="1"/>
  <c r="AC780" i="6" a="1"/>
  <c r="AC780" i="6" s="1"/>
  <c r="AB780" i="6" a="1"/>
  <c r="AB780" i="6" s="1"/>
  <c r="AA780" i="6"/>
  <c r="AA780" i="6" a="1"/>
  <c r="Z780" i="6" a="1"/>
  <c r="Z780" i="6" s="1"/>
  <c r="Y780" i="6"/>
  <c r="Y780" i="6" a="1"/>
  <c r="X780" i="6" a="1"/>
  <c r="X780" i="6" s="1"/>
  <c r="W780" i="6"/>
  <c r="W780" i="6" a="1"/>
  <c r="V780" i="6" a="1"/>
  <c r="V780" i="6" s="1"/>
  <c r="U780" i="6" a="1"/>
  <c r="U780" i="6" s="1"/>
  <c r="T780" i="6" a="1"/>
  <c r="T780" i="6" s="1"/>
  <c r="S780" i="6" a="1"/>
  <c r="S780" i="6" s="1"/>
  <c r="R780" i="6" a="1"/>
  <c r="R780" i="6" s="1"/>
  <c r="Q780" i="6" a="1"/>
  <c r="Q780" i="6" s="1"/>
  <c r="P780" i="6" a="1"/>
  <c r="P780" i="6" s="1"/>
  <c r="O780" i="6" a="1"/>
  <c r="O780" i="6" s="1"/>
  <c r="N780" i="6" a="1"/>
  <c r="N780" i="6" s="1"/>
  <c r="M780" i="6"/>
  <c r="M780" i="6" a="1"/>
  <c r="L780" i="6" a="1"/>
  <c r="L780" i="6" s="1"/>
  <c r="K780" i="6" a="1"/>
  <c r="K780" i="6" s="1"/>
  <c r="AI779" i="6"/>
  <c r="AI779" i="6" a="1"/>
  <c r="AH779" i="6" a="1"/>
  <c r="AH779" i="6" s="1"/>
  <c r="AG779" i="6" a="1"/>
  <c r="AG779" i="6" s="1"/>
  <c r="AF779" i="6" a="1"/>
  <c r="AF779" i="6" s="1"/>
  <c r="AE779" i="6" a="1"/>
  <c r="AE779" i="6" s="1"/>
  <c r="AD779" i="6" a="1"/>
  <c r="AD779" i="6" s="1"/>
  <c r="AC779" i="6" a="1"/>
  <c r="AC779" i="6" s="1"/>
  <c r="AB779" i="6" a="1"/>
  <c r="AB779" i="6" s="1"/>
  <c r="AA779" i="6" a="1"/>
  <c r="AA779" i="6" s="1"/>
  <c r="Z779" i="6" a="1"/>
  <c r="Z779" i="6" s="1"/>
  <c r="Y779" i="6"/>
  <c r="Y779" i="6" a="1"/>
  <c r="X779" i="6" a="1"/>
  <c r="X779" i="6" s="1"/>
  <c r="W779" i="6" a="1"/>
  <c r="W779" i="6" s="1"/>
  <c r="V779" i="6" a="1"/>
  <c r="V779" i="6" s="1"/>
  <c r="U779" i="6" a="1"/>
  <c r="U779" i="6" s="1"/>
  <c r="T779" i="6" a="1"/>
  <c r="T779" i="6" s="1"/>
  <c r="S779" i="6" a="1"/>
  <c r="S779" i="6" s="1"/>
  <c r="R779" i="6" a="1"/>
  <c r="R779" i="6" s="1"/>
  <c r="Q779" i="6" a="1"/>
  <c r="Q779" i="6" s="1"/>
  <c r="P779" i="6" a="1"/>
  <c r="P779" i="6" s="1"/>
  <c r="O779" i="6" a="1"/>
  <c r="O779" i="6" s="1"/>
  <c r="N779" i="6" a="1"/>
  <c r="N779" i="6" s="1"/>
  <c r="M779" i="6" a="1"/>
  <c r="M779" i="6" s="1"/>
  <c r="L779" i="6" a="1"/>
  <c r="L779" i="6" s="1"/>
  <c r="K779" i="6" a="1"/>
  <c r="K779" i="6" s="1"/>
  <c r="AI778" i="6" a="1"/>
  <c r="AI778" i="6" s="1"/>
  <c r="AH778" i="6" a="1"/>
  <c r="AH778" i="6" s="1"/>
  <c r="AG778" i="6" a="1"/>
  <c r="AG778" i="6" s="1"/>
  <c r="AF778" i="6" a="1"/>
  <c r="AF778" i="6" s="1"/>
  <c r="AE778" i="6" a="1"/>
  <c r="AE778" i="6" s="1"/>
  <c r="AD778" i="6" a="1"/>
  <c r="AD778" i="6" s="1"/>
  <c r="AC778" i="6" a="1"/>
  <c r="AC778" i="6" s="1"/>
  <c r="AB778" i="6" a="1"/>
  <c r="AB778" i="6" s="1"/>
  <c r="AA778" i="6" a="1"/>
  <c r="AA778" i="6" s="1"/>
  <c r="Z778" i="6" a="1"/>
  <c r="Z778" i="6" s="1"/>
  <c r="Y778" i="6" a="1"/>
  <c r="Y778" i="6" s="1"/>
  <c r="X778" i="6" a="1"/>
  <c r="X778" i="6" s="1"/>
  <c r="W778" i="6" a="1"/>
  <c r="W778" i="6" s="1"/>
  <c r="V778" i="6" a="1"/>
  <c r="V778" i="6" s="1"/>
  <c r="U778" i="6" a="1"/>
  <c r="U778" i="6" s="1"/>
  <c r="T778" i="6" a="1"/>
  <c r="T778" i="6" s="1"/>
  <c r="S778" i="6"/>
  <c r="S778" i="6" a="1"/>
  <c r="R778" i="6" a="1"/>
  <c r="R778" i="6" s="1"/>
  <c r="Q778" i="6"/>
  <c r="Q778" i="6" a="1"/>
  <c r="P778" i="6" a="1"/>
  <c r="P778" i="6" s="1"/>
  <c r="O778" i="6"/>
  <c r="O778" i="6" a="1"/>
  <c r="N778" i="6" a="1"/>
  <c r="N778" i="6" s="1"/>
  <c r="M778" i="6" a="1"/>
  <c r="M778" i="6" s="1"/>
  <c r="L778" i="6" a="1"/>
  <c r="L778" i="6" s="1"/>
  <c r="K778" i="6" a="1"/>
  <c r="K778" i="6" s="1"/>
  <c r="AI777" i="6" a="1"/>
  <c r="AI777" i="6" s="1"/>
  <c r="AH777" i="6" a="1"/>
  <c r="AH777" i="6" s="1"/>
  <c r="AG777" i="6"/>
  <c r="AG777" i="6" a="1"/>
  <c r="AF777" i="6" a="1"/>
  <c r="AF777" i="6" s="1"/>
  <c r="AE777" i="6"/>
  <c r="AE777" i="6" a="1"/>
  <c r="AD777" i="6" a="1"/>
  <c r="AD777" i="6" s="1"/>
  <c r="AC777" i="6" a="1"/>
  <c r="AC777" i="6" s="1"/>
  <c r="AB777" i="6" a="1"/>
  <c r="AB777" i="6" s="1"/>
  <c r="AA777" i="6" a="1"/>
  <c r="AA777" i="6" s="1"/>
  <c r="Z777" i="6" a="1"/>
  <c r="Z777" i="6" s="1"/>
  <c r="Y777" i="6" a="1"/>
  <c r="Y777" i="6" s="1"/>
  <c r="X777" i="6" a="1"/>
  <c r="X777" i="6" s="1"/>
  <c r="W777" i="6" a="1"/>
  <c r="W777" i="6" s="1"/>
  <c r="V777" i="6" a="1"/>
  <c r="V777" i="6" s="1"/>
  <c r="U777" i="6" a="1"/>
  <c r="U777" i="6" s="1"/>
  <c r="T777" i="6" a="1"/>
  <c r="T777" i="6" s="1"/>
  <c r="S777" i="6" a="1"/>
  <c r="S777" i="6" s="1"/>
  <c r="R777" i="6" a="1"/>
  <c r="R777" i="6" s="1"/>
  <c r="Q777" i="6" a="1"/>
  <c r="Q777" i="6" s="1"/>
  <c r="P777" i="6" a="1"/>
  <c r="P777" i="6" s="1"/>
  <c r="O777" i="6" a="1"/>
  <c r="O777" i="6" s="1"/>
  <c r="N777" i="6" a="1"/>
  <c r="N777" i="6" s="1"/>
  <c r="M777" i="6"/>
  <c r="M777" i="6" a="1"/>
  <c r="L777" i="6" a="1"/>
  <c r="L777" i="6" s="1"/>
  <c r="K777" i="6"/>
  <c r="K777" i="6" a="1"/>
  <c r="AI776" i="6" a="1"/>
  <c r="AI776" i="6" s="1"/>
  <c r="AH776" i="6" a="1"/>
  <c r="AH776" i="6" s="1"/>
  <c r="AG776" i="6" a="1"/>
  <c r="AG776" i="6" s="1"/>
  <c r="AF776" i="6" a="1"/>
  <c r="AF776" i="6" s="1"/>
  <c r="AE776" i="6" a="1"/>
  <c r="AE776" i="6" s="1"/>
  <c r="AD776" i="6" a="1"/>
  <c r="AD776" i="6" s="1"/>
  <c r="AC776" i="6"/>
  <c r="AC776" i="6" a="1"/>
  <c r="AB776" i="6" a="1"/>
  <c r="AB776" i="6" s="1"/>
  <c r="AA776" i="6"/>
  <c r="AA776" i="6" a="1"/>
  <c r="Z776" i="6" a="1"/>
  <c r="Z776" i="6" s="1"/>
  <c r="Y776" i="6"/>
  <c r="Y776" i="6" a="1"/>
  <c r="X776" i="6" a="1"/>
  <c r="X776" i="6" s="1"/>
  <c r="W776" i="6" a="1"/>
  <c r="W776" i="6" s="1"/>
  <c r="V776" i="6" a="1"/>
  <c r="V776" i="6" s="1"/>
  <c r="U776" i="6" a="1"/>
  <c r="U776" i="6" s="1"/>
  <c r="T776" i="6" a="1"/>
  <c r="T776" i="6" s="1"/>
  <c r="S776" i="6" a="1"/>
  <c r="S776" i="6" s="1"/>
  <c r="R776" i="6" a="1"/>
  <c r="R776" i="6" s="1"/>
  <c r="Q776" i="6" a="1"/>
  <c r="Q776" i="6" s="1"/>
  <c r="P776" i="6" a="1"/>
  <c r="P776" i="6" s="1"/>
  <c r="O776" i="6" a="1"/>
  <c r="O776" i="6" s="1"/>
  <c r="N776" i="6" a="1"/>
  <c r="N776" i="6" s="1"/>
  <c r="M776" i="6"/>
  <c r="M776" i="6" a="1"/>
  <c r="L776" i="6" a="1"/>
  <c r="L776" i="6" s="1"/>
  <c r="K776" i="6" a="1"/>
  <c r="K776" i="6" s="1"/>
  <c r="AI775" i="6" a="1"/>
  <c r="AI775" i="6" s="1"/>
  <c r="AH775" i="6" a="1"/>
  <c r="AH775" i="6" s="1"/>
  <c r="AG775" i="6" a="1"/>
  <c r="AG775" i="6" s="1"/>
  <c r="AF775" i="6"/>
  <c r="AF775" i="6" a="1"/>
  <c r="AE775" i="6" a="1"/>
  <c r="AE775" i="6" s="1"/>
  <c r="AD775" i="6" a="1"/>
  <c r="AD775" i="6" s="1"/>
  <c r="AC775" i="6" a="1"/>
  <c r="AC775" i="6" s="1"/>
  <c r="AB775" i="6" a="1"/>
  <c r="AB775" i="6" s="1"/>
  <c r="AA775" i="6" a="1"/>
  <c r="AA775" i="6" s="1"/>
  <c r="Z775" i="6" a="1"/>
  <c r="Z775" i="6" s="1"/>
  <c r="Y775" i="6" a="1"/>
  <c r="Y775" i="6" s="1"/>
  <c r="X775" i="6" a="1"/>
  <c r="X775" i="6" s="1"/>
  <c r="W775" i="6" a="1"/>
  <c r="W775" i="6" s="1"/>
  <c r="V775" i="6" a="1"/>
  <c r="V775" i="6" s="1"/>
  <c r="U775" i="6" a="1"/>
  <c r="U775" i="6" s="1"/>
  <c r="T775" i="6"/>
  <c r="T775" i="6" a="1"/>
  <c r="S775" i="6"/>
  <c r="S775" i="6" a="1"/>
  <c r="R775" i="6" a="1"/>
  <c r="R775" i="6" s="1"/>
  <c r="Q775" i="6"/>
  <c r="Q775" i="6" a="1"/>
  <c r="P775" i="6" a="1"/>
  <c r="P775" i="6" s="1"/>
  <c r="O775" i="6" a="1"/>
  <c r="O775" i="6" s="1"/>
  <c r="N775" i="6" a="1"/>
  <c r="N775" i="6" s="1"/>
  <c r="M775" i="6" a="1"/>
  <c r="M775" i="6" s="1"/>
  <c r="L775" i="6" a="1"/>
  <c r="L775" i="6" s="1"/>
  <c r="K775" i="6" a="1"/>
  <c r="K775" i="6" s="1"/>
  <c r="AI774" i="6" a="1"/>
  <c r="AI774" i="6" s="1"/>
  <c r="AH774" i="6" a="1"/>
  <c r="AH774" i="6" s="1"/>
  <c r="AG774" i="6" a="1"/>
  <c r="AG774" i="6" s="1"/>
  <c r="AF774" i="6" a="1"/>
  <c r="AF774" i="6" s="1"/>
  <c r="AE774" i="6" a="1"/>
  <c r="AE774" i="6" s="1"/>
  <c r="AD774" i="6" a="1"/>
  <c r="AD774" i="6" s="1"/>
  <c r="AC774" i="6" a="1"/>
  <c r="AC774" i="6" s="1"/>
  <c r="AB774" i="6"/>
  <c r="AB774" i="6" a="1"/>
  <c r="AA774" i="6" a="1"/>
  <c r="AA774" i="6" s="1"/>
  <c r="Z774" i="6" a="1"/>
  <c r="Z774" i="6" s="1"/>
  <c r="Y774" i="6" a="1"/>
  <c r="Y774" i="6" s="1"/>
  <c r="X774" i="6"/>
  <c r="X774" i="6" a="1"/>
  <c r="W774" i="6" a="1"/>
  <c r="W774" i="6" s="1"/>
  <c r="V774" i="6" a="1"/>
  <c r="V774" i="6" s="1"/>
  <c r="U774" i="6" a="1"/>
  <c r="U774" i="6" s="1"/>
  <c r="T774" i="6" a="1"/>
  <c r="T774" i="6" s="1"/>
  <c r="S774" i="6" a="1"/>
  <c r="S774" i="6" s="1"/>
  <c r="R774" i="6" a="1"/>
  <c r="R774" i="6" s="1"/>
  <c r="Q774" i="6" a="1"/>
  <c r="Q774" i="6" s="1"/>
  <c r="P774" i="6" a="1"/>
  <c r="P774" i="6" s="1"/>
  <c r="O774" i="6"/>
  <c r="O774" i="6" a="1"/>
  <c r="N774" i="6" a="1"/>
  <c r="N774" i="6" s="1"/>
  <c r="M774" i="6" a="1"/>
  <c r="M774" i="6" s="1"/>
  <c r="L774" i="6" a="1"/>
  <c r="L774" i="6" s="1"/>
  <c r="K774" i="6" a="1"/>
  <c r="K774" i="6" s="1"/>
  <c r="AI773" i="6"/>
  <c r="AI773" i="6" a="1"/>
  <c r="AH773" i="6" a="1"/>
  <c r="AH773" i="6" s="1"/>
  <c r="AG773" i="6" a="1"/>
  <c r="AG773" i="6" s="1"/>
  <c r="AF773" i="6" a="1"/>
  <c r="AF773" i="6" s="1"/>
  <c r="AE773" i="6"/>
  <c r="AE773" i="6" a="1"/>
  <c r="AD773" i="6" a="1"/>
  <c r="AD773" i="6" s="1"/>
  <c r="AC773" i="6" a="1"/>
  <c r="AC773" i="6" s="1"/>
  <c r="AB773" i="6" a="1"/>
  <c r="AB773" i="6" s="1"/>
  <c r="AA773" i="6"/>
  <c r="AA773" i="6" a="1"/>
  <c r="Z773" i="6" a="1"/>
  <c r="Z773" i="6" s="1"/>
  <c r="Y773" i="6" a="1"/>
  <c r="Y773" i="6" s="1"/>
  <c r="X773" i="6" a="1"/>
  <c r="X773" i="6" s="1"/>
  <c r="W773" i="6"/>
  <c r="W773" i="6" a="1"/>
  <c r="V773" i="6" a="1"/>
  <c r="V773" i="6" s="1"/>
  <c r="U773" i="6" a="1"/>
  <c r="U773" i="6" s="1"/>
  <c r="T773" i="6" a="1"/>
  <c r="T773" i="6" s="1"/>
  <c r="S773" i="6" a="1"/>
  <c r="S773" i="6" s="1"/>
  <c r="R773" i="6" a="1"/>
  <c r="R773" i="6" s="1"/>
  <c r="Q773" i="6" a="1"/>
  <c r="Q773" i="6" s="1"/>
  <c r="P773" i="6" a="1"/>
  <c r="P773" i="6" s="1"/>
  <c r="O773" i="6"/>
  <c r="O773" i="6" a="1"/>
  <c r="N773" i="6" a="1"/>
  <c r="N773" i="6" s="1"/>
  <c r="M773" i="6" a="1"/>
  <c r="M773" i="6" s="1"/>
  <c r="L773" i="6" a="1"/>
  <c r="L773" i="6" s="1"/>
  <c r="K773" i="6"/>
  <c r="K773" i="6" a="1"/>
  <c r="AI772" i="6" a="1"/>
  <c r="AI772" i="6" s="1"/>
  <c r="AH772" i="6" a="1"/>
  <c r="AH772" i="6" s="1"/>
  <c r="AG772" i="6" a="1"/>
  <c r="AG772" i="6" s="1"/>
  <c r="AF772" i="6" a="1"/>
  <c r="AF772" i="6" s="1"/>
  <c r="AE772" i="6" a="1"/>
  <c r="AE772" i="6" s="1"/>
  <c r="AD772" i="6" a="1"/>
  <c r="AD772" i="6" s="1"/>
  <c r="AC772" i="6" a="1"/>
  <c r="AC772" i="6" s="1"/>
  <c r="AB772" i="6" a="1"/>
  <c r="AB772" i="6" s="1"/>
  <c r="AA772" i="6" a="1"/>
  <c r="AA772" i="6" s="1"/>
  <c r="Z772" i="6" a="1"/>
  <c r="Z772" i="6" s="1"/>
  <c r="Y772" i="6" a="1"/>
  <c r="Y772" i="6" s="1"/>
  <c r="X772" i="6" a="1"/>
  <c r="X772" i="6" s="1"/>
  <c r="W772" i="6"/>
  <c r="W772" i="6" a="1"/>
  <c r="V772" i="6" a="1"/>
  <c r="V772" i="6" s="1"/>
  <c r="U772" i="6" a="1"/>
  <c r="U772" i="6" s="1"/>
  <c r="T772" i="6" a="1"/>
  <c r="T772" i="6" s="1"/>
  <c r="S772" i="6" a="1"/>
  <c r="S772" i="6" s="1"/>
  <c r="R772" i="6" a="1"/>
  <c r="R772" i="6" s="1"/>
  <c r="Q772" i="6" a="1"/>
  <c r="Q772" i="6" s="1"/>
  <c r="P772" i="6" a="1"/>
  <c r="P772" i="6" s="1"/>
  <c r="O772" i="6" a="1"/>
  <c r="O772" i="6" s="1"/>
  <c r="N772" i="6"/>
  <c r="N772" i="6" a="1"/>
  <c r="M772" i="6" a="1"/>
  <c r="M772" i="6" s="1"/>
  <c r="L772" i="6" a="1"/>
  <c r="L772" i="6" s="1"/>
  <c r="K772" i="6" a="1"/>
  <c r="K772" i="6" s="1"/>
  <c r="AI771" i="6" a="1"/>
  <c r="AI771" i="6" s="1"/>
  <c r="AH771" i="6" a="1"/>
  <c r="AH771" i="6" s="1"/>
  <c r="AG771" i="6" a="1"/>
  <c r="AG771" i="6" s="1"/>
  <c r="AF771" i="6" a="1"/>
  <c r="AF771" i="6" s="1"/>
  <c r="AE771" i="6" a="1"/>
  <c r="AE771" i="6" s="1"/>
  <c r="AD771" i="6" a="1"/>
  <c r="AD771" i="6" s="1"/>
  <c r="AC771" i="6" a="1"/>
  <c r="AC771" i="6" s="1"/>
  <c r="AB771" i="6" a="1"/>
  <c r="AB771" i="6" s="1"/>
  <c r="AA771" i="6" a="1"/>
  <c r="AA771" i="6" s="1"/>
  <c r="Z771" i="6" a="1"/>
  <c r="Z771" i="6" s="1"/>
  <c r="Y771" i="6" a="1"/>
  <c r="Y771" i="6" s="1"/>
  <c r="X771" i="6" a="1"/>
  <c r="X771" i="6" s="1"/>
  <c r="W771" i="6" a="1"/>
  <c r="W771" i="6" s="1"/>
  <c r="V771" i="6" a="1"/>
  <c r="V771" i="6" s="1"/>
  <c r="U771" i="6" a="1"/>
  <c r="U771" i="6" s="1"/>
  <c r="T771" i="6" a="1"/>
  <c r="T771" i="6" s="1"/>
  <c r="S771" i="6"/>
  <c r="S771" i="6" a="1"/>
  <c r="R771" i="6" a="1"/>
  <c r="R771" i="6" s="1"/>
  <c r="Q771" i="6" a="1"/>
  <c r="Q771" i="6" s="1"/>
  <c r="P771" i="6" a="1"/>
  <c r="P771" i="6" s="1"/>
  <c r="O771" i="6" a="1"/>
  <c r="O771" i="6" s="1"/>
  <c r="N771" i="6" a="1"/>
  <c r="N771" i="6" s="1"/>
  <c r="M771" i="6" a="1"/>
  <c r="M771" i="6" s="1"/>
  <c r="L771" i="6" a="1"/>
  <c r="L771" i="6" s="1"/>
  <c r="K771" i="6" a="1"/>
  <c r="K771" i="6" s="1"/>
  <c r="AI770" i="6" a="1"/>
  <c r="AI770" i="6" s="1"/>
  <c r="AH770" i="6" a="1"/>
  <c r="AH770" i="6" s="1"/>
  <c r="AG770" i="6" a="1"/>
  <c r="AG770" i="6" s="1"/>
  <c r="AF770" i="6" a="1"/>
  <c r="AF770" i="6" s="1"/>
  <c r="AE770" i="6" a="1"/>
  <c r="AE770" i="6" s="1"/>
  <c r="AD770" i="6" a="1"/>
  <c r="AD770" i="6" s="1"/>
  <c r="AC770" i="6"/>
  <c r="AC770" i="6" a="1"/>
  <c r="AB770" i="6" a="1"/>
  <c r="AB770" i="6" s="1"/>
  <c r="AA770" i="6" a="1"/>
  <c r="AA770" i="6" s="1"/>
  <c r="Z770" i="6" a="1"/>
  <c r="Z770" i="6" s="1"/>
  <c r="Y770" i="6" a="1"/>
  <c r="Y770" i="6" s="1"/>
  <c r="X770" i="6" a="1"/>
  <c r="X770" i="6" s="1"/>
  <c r="W770" i="6" a="1"/>
  <c r="W770" i="6" s="1"/>
  <c r="V770" i="6" a="1"/>
  <c r="V770" i="6" s="1"/>
  <c r="U770" i="6" a="1"/>
  <c r="U770" i="6" s="1"/>
  <c r="T770" i="6" a="1"/>
  <c r="T770" i="6" s="1"/>
  <c r="S770" i="6" a="1"/>
  <c r="S770" i="6" s="1"/>
  <c r="R770" i="6" a="1"/>
  <c r="R770" i="6" s="1"/>
  <c r="Q770" i="6" a="1"/>
  <c r="Q770" i="6" s="1"/>
  <c r="P770" i="6" a="1"/>
  <c r="P770" i="6" s="1"/>
  <c r="O770" i="6"/>
  <c r="O770" i="6" a="1"/>
  <c r="N770" i="6" a="1"/>
  <c r="N770" i="6" s="1"/>
  <c r="M770" i="6" a="1"/>
  <c r="M770" i="6" s="1"/>
  <c r="L770" i="6" a="1"/>
  <c r="L770" i="6" s="1"/>
  <c r="K770" i="6" a="1"/>
  <c r="K770" i="6" s="1"/>
  <c r="AI769" i="6" a="1"/>
  <c r="AI769" i="6" s="1"/>
  <c r="AH769" i="6" a="1"/>
  <c r="AH769" i="6" s="1"/>
  <c r="AG769" i="6" a="1"/>
  <c r="AG769" i="6" s="1"/>
  <c r="AF769" i="6" a="1"/>
  <c r="AF769" i="6" s="1"/>
  <c r="AE769" i="6" a="1"/>
  <c r="AE769" i="6" s="1"/>
  <c r="AD769" i="6" a="1"/>
  <c r="AD769" i="6" s="1"/>
  <c r="AC769" i="6" a="1"/>
  <c r="AC769" i="6" s="1"/>
  <c r="AB769" i="6" a="1"/>
  <c r="AB769" i="6" s="1"/>
  <c r="AA769" i="6" a="1"/>
  <c r="AA769" i="6" s="1"/>
  <c r="Z769" i="6" a="1"/>
  <c r="Z769" i="6" s="1"/>
  <c r="Y769" i="6"/>
  <c r="Y769" i="6" a="1"/>
  <c r="X769" i="6" a="1"/>
  <c r="X769" i="6" s="1"/>
  <c r="W769" i="6" a="1"/>
  <c r="W769" i="6" s="1"/>
  <c r="V769" i="6" a="1"/>
  <c r="V769" i="6" s="1"/>
  <c r="U769" i="6" a="1"/>
  <c r="U769" i="6" s="1"/>
  <c r="T769" i="6" a="1"/>
  <c r="T769" i="6" s="1"/>
  <c r="S769" i="6" a="1"/>
  <c r="S769" i="6" s="1"/>
  <c r="R769" i="6" a="1"/>
  <c r="R769" i="6" s="1"/>
  <c r="Q769" i="6" a="1"/>
  <c r="Q769" i="6" s="1"/>
  <c r="P769" i="6" a="1"/>
  <c r="P769" i="6" s="1"/>
  <c r="O769" i="6" a="1"/>
  <c r="O769" i="6" s="1"/>
  <c r="N769" i="6"/>
  <c r="N769" i="6" a="1"/>
  <c r="M769" i="6" a="1"/>
  <c r="M769" i="6" s="1"/>
  <c r="L769" i="6" a="1"/>
  <c r="L769" i="6" s="1"/>
  <c r="K769" i="6" a="1"/>
  <c r="K769" i="6" s="1"/>
  <c r="AI768" i="6" a="1"/>
  <c r="AI768" i="6" s="1"/>
  <c r="AH768" i="6" a="1"/>
  <c r="AH768" i="6" s="1"/>
  <c r="AG768" i="6" a="1"/>
  <c r="AG768" i="6" s="1"/>
  <c r="AF768" i="6" a="1"/>
  <c r="AF768" i="6" s="1"/>
  <c r="AE768" i="6" a="1"/>
  <c r="AE768" i="6" s="1"/>
  <c r="AD768" i="6"/>
  <c r="AD768" i="6" a="1"/>
  <c r="AC768" i="6" a="1"/>
  <c r="AC768" i="6" s="1"/>
  <c r="AB768" i="6" a="1"/>
  <c r="AB768" i="6" s="1"/>
  <c r="AA768" i="6" a="1"/>
  <c r="AA768" i="6" s="1"/>
  <c r="Z768" i="6" a="1"/>
  <c r="Z768" i="6" s="1"/>
  <c r="Y768" i="6" a="1"/>
  <c r="Y768" i="6" s="1"/>
  <c r="X768" i="6" a="1"/>
  <c r="X768" i="6" s="1"/>
  <c r="W768" i="6"/>
  <c r="W768" i="6" a="1"/>
  <c r="V768" i="6" a="1"/>
  <c r="V768" i="6" s="1"/>
  <c r="U768" i="6" a="1"/>
  <c r="U768" i="6" s="1"/>
  <c r="T768" i="6" a="1"/>
  <c r="T768" i="6" s="1"/>
  <c r="S768" i="6" a="1"/>
  <c r="S768" i="6" s="1"/>
  <c r="R768" i="6" a="1"/>
  <c r="R768" i="6" s="1"/>
  <c r="Q768" i="6" a="1"/>
  <c r="Q768" i="6" s="1"/>
  <c r="P768" i="6" a="1"/>
  <c r="P768" i="6" s="1"/>
  <c r="O768" i="6" a="1"/>
  <c r="O768" i="6" s="1"/>
  <c r="N768" i="6" a="1"/>
  <c r="N768" i="6" s="1"/>
  <c r="M768" i="6" a="1"/>
  <c r="M768" i="6" s="1"/>
  <c r="L768" i="6" a="1"/>
  <c r="L768" i="6" s="1"/>
  <c r="K768" i="6" a="1"/>
  <c r="K768" i="6" s="1"/>
  <c r="AI767" i="6" a="1"/>
  <c r="AI767" i="6" s="1"/>
  <c r="AH767" i="6" a="1"/>
  <c r="AH767" i="6" s="1"/>
  <c r="AG767" i="6" a="1"/>
  <c r="AG767" i="6" s="1"/>
  <c r="AF767" i="6" a="1"/>
  <c r="AF767" i="6" s="1"/>
  <c r="AE767" i="6" a="1"/>
  <c r="AE767" i="6" s="1"/>
  <c r="AD767" i="6" a="1"/>
  <c r="AD767" i="6" s="1"/>
  <c r="AC767" i="6" a="1"/>
  <c r="AC767" i="6" s="1"/>
  <c r="AB767" i="6" a="1"/>
  <c r="AB767" i="6" s="1"/>
  <c r="AA767" i="6" a="1"/>
  <c r="AA767" i="6" s="1"/>
  <c r="Z767" i="6"/>
  <c r="Z767" i="6" a="1"/>
  <c r="Y767" i="6" a="1"/>
  <c r="Y767" i="6" s="1"/>
  <c r="X767" i="6" a="1"/>
  <c r="X767" i="6" s="1"/>
  <c r="W767" i="6" a="1"/>
  <c r="W767" i="6" s="1"/>
  <c r="V767" i="6" a="1"/>
  <c r="V767" i="6" s="1"/>
  <c r="U767" i="6" a="1"/>
  <c r="U767" i="6" s="1"/>
  <c r="T767" i="6" a="1"/>
  <c r="T767" i="6" s="1"/>
  <c r="S767" i="6" a="1"/>
  <c r="S767" i="6" s="1"/>
  <c r="R767" i="6" a="1"/>
  <c r="R767" i="6" s="1"/>
  <c r="Q767" i="6" a="1"/>
  <c r="Q767" i="6" s="1"/>
  <c r="P767" i="6" a="1"/>
  <c r="P767" i="6" s="1"/>
  <c r="O767" i="6" a="1"/>
  <c r="O767" i="6" s="1"/>
  <c r="N767" i="6" a="1"/>
  <c r="N767" i="6" s="1"/>
  <c r="M767" i="6" a="1"/>
  <c r="M767" i="6" s="1"/>
  <c r="L767" i="6" a="1"/>
  <c r="L767" i="6" s="1"/>
  <c r="K767" i="6" a="1"/>
  <c r="K767" i="6" s="1"/>
  <c r="AI766" i="6" a="1"/>
  <c r="AI766" i="6" s="1"/>
  <c r="AH766" i="6" a="1"/>
  <c r="AH766" i="6" s="1"/>
  <c r="AG766" i="6" a="1"/>
  <c r="AG766" i="6" s="1"/>
  <c r="AF766" i="6" a="1"/>
  <c r="AF766" i="6" s="1"/>
  <c r="AE766" i="6" a="1"/>
  <c r="AE766" i="6" s="1"/>
  <c r="AD766" i="6" a="1"/>
  <c r="AD766" i="6" s="1"/>
  <c r="AC766" i="6" a="1"/>
  <c r="AC766" i="6" s="1"/>
  <c r="AB766" i="6" a="1"/>
  <c r="AB766" i="6" s="1"/>
  <c r="AA766" i="6" a="1"/>
  <c r="AA766" i="6" s="1"/>
  <c r="Z766" i="6" a="1"/>
  <c r="Z766" i="6" s="1"/>
  <c r="Y766" i="6" a="1"/>
  <c r="Y766" i="6" s="1"/>
  <c r="X766" i="6" a="1"/>
  <c r="X766" i="6" s="1"/>
  <c r="W766" i="6" a="1"/>
  <c r="W766" i="6" s="1"/>
  <c r="V766" i="6"/>
  <c r="V766" i="6" a="1"/>
  <c r="U766" i="6" a="1"/>
  <c r="U766" i="6" s="1"/>
  <c r="T766" i="6" a="1"/>
  <c r="T766" i="6" s="1"/>
  <c r="S766" i="6" a="1"/>
  <c r="S766" i="6" s="1"/>
  <c r="R766" i="6" a="1"/>
  <c r="R766" i="6" s="1"/>
  <c r="Q766" i="6" a="1"/>
  <c r="Q766" i="6" s="1"/>
  <c r="P766" i="6" a="1"/>
  <c r="P766" i="6" s="1"/>
  <c r="O766" i="6" a="1"/>
  <c r="O766" i="6" s="1"/>
  <c r="N766" i="6" a="1"/>
  <c r="N766" i="6" s="1"/>
  <c r="M766" i="6" a="1"/>
  <c r="M766" i="6" s="1"/>
  <c r="L766" i="6" a="1"/>
  <c r="L766" i="6" s="1"/>
  <c r="K766" i="6" a="1"/>
  <c r="K766" i="6" s="1"/>
  <c r="AI765" i="6" a="1"/>
  <c r="AI765" i="6" s="1"/>
  <c r="AH765" i="6" a="1"/>
  <c r="AH765" i="6" s="1"/>
  <c r="AG765" i="6" a="1"/>
  <c r="AG765" i="6" s="1"/>
  <c r="AF765" i="6" a="1"/>
  <c r="AF765" i="6" s="1"/>
  <c r="AE765" i="6" a="1"/>
  <c r="AE765" i="6" s="1"/>
  <c r="AD765" i="6" a="1"/>
  <c r="AD765" i="6" s="1"/>
  <c r="AC765" i="6" a="1"/>
  <c r="AC765" i="6" s="1"/>
  <c r="AB765" i="6" a="1"/>
  <c r="AB765" i="6" s="1"/>
  <c r="AA765" i="6" a="1"/>
  <c r="AA765" i="6" s="1"/>
  <c r="Z765" i="6" a="1"/>
  <c r="Z765" i="6" s="1"/>
  <c r="Y765" i="6" a="1"/>
  <c r="Y765" i="6" s="1"/>
  <c r="X765" i="6" a="1"/>
  <c r="X765" i="6" s="1"/>
  <c r="W765" i="6" a="1"/>
  <c r="W765" i="6" s="1"/>
  <c r="V765" i="6" a="1"/>
  <c r="V765" i="6" s="1"/>
  <c r="U765" i="6" a="1"/>
  <c r="U765" i="6" s="1"/>
  <c r="T765" i="6" a="1"/>
  <c r="T765" i="6" s="1"/>
  <c r="S765" i="6" a="1"/>
  <c r="S765" i="6" s="1"/>
  <c r="R765" i="6"/>
  <c r="R765" i="6" a="1"/>
  <c r="Q765" i="6" a="1"/>
  <c r="Q765" i="6" s="1"/>
  <c r="P765" i="6" a="1"/>
  <c r="P765" i="6" s="1"/>
  <c r="O765" i="6" a="1"/>
  <c r="O765" i="6" s="1"/>
  <c r="N765" i="6" a="1"/>
  <c r="N765" i="6" s="1"/>
  <c r="M765" i="6" a="1"/>
  <c r="M765" i="6" s="1"/>
  <c r="L765" i="6" a="1"/>
  <c r="L765" i="6" s="1"/>
  <c r="K765" i="6" a="1"/>
  <c r="K765" i="6" s="1"/>
  <c r="AI764" i="6" a="1"/>
  <c r="AI764" i="6" s="1"/>
  <c r="AH764" i="6" a="1"/>
  <c r="AH764" i="6" s="1"/>
  <c r="AG764" i="6" a="1"/>
  <c r="AG764" i="6" s="1"/>
  <c r="AF764" i="6" a="1"/>
  <c r="AF764" i="6" s="1"/>
  <c r="AE764" i="6" a="1"/>
  <c r="AE764" i="6" s="1"/>
  <c r="AD764" i="6" a="1"/>
  <c r="AD764" i="6" s="1"/>
  <c r="AC764" i="6" a="1"/>
  <c r="AC764" i="6" s="1"/>
  <c r="AB764" i="6" a="1"/>
  <c r="AB764" i="6" s="1"/>
  <c r="AA764" i="6" a="1"/>
  <c r="AA764" i="6" s="1"/>
  <c r="Z764" i="6" a="1"/>
  <c r="Z764" i="6" s="1"/>
  <c r="Y764" i="6" a="1"/>
  <c r="Y764" i="6" s="1"/>
  <c r="X764" i="6" a="1"/>
  <c r="X764" i="6" s="1"/>
  <c r="W764" i="6"/>
  <c r="W764" i="6" a="1"/>
  <c r="V764" i="6" a="1"/>
  <c r="V764" i="6" s="1"/>
  <c r="U764" i="6" a="1"/>
  <c r="U764" i="6" s="1"/>
  <c r="T764" i="6" a="1"/>
  <c r="T764" i="6" s="1"/>
  <c r="S764" i="6" a="1"/>
  <c r="S764" i="6" s="1"/>
  <c r="R764" i="6" a="1"/>
  <c r="R764" i="6" s="1"/>
  <c r="Q764" i="6" a="1"/>
  <c r="Q764" i="6" s="1"/>
  <c r="P764" i="6" a="1"/>
  <c r="P764" i="6" s="1"/>
  <c r="O764" i="6" a="1"/>
  <c r="O764" i="6" s="1"/>
  <c r="N764" i="6" a="1"/>
  <c r="N764" i="6" s="1"/>
  <c r="M764" i="6" a="1"/>
  <c r="M764" i="6" s="1"/>
  <c r="L764" i="6" a="1"/>
  <c r="L764" i="6" s="1"/>
  <c r="K764" i="6" a="1"/>
  <c r="K764" i="6" s="1"/>
  <c r="AI763" i="6" a="1"/>
  <c r="AI763" i="6" s="1"/>
  <c r="AH763" i="6" a="1"/>
  <c r="AH763" i="6" s="1"/>
  <c r="AG763" i="6" a="1"/>
  <c r="AG763" i="6" s="1"/>
  <c r="AF763" i="6" a="1"/>
  <c r="AF763" i="6" s="1"/>
  <c r="AE763" i="6" a="1"/>
  <c r="AE763" i="6" s="1"/>
  <c r="AD763" i="6" a="1"/>
  <c r="AD763" i="6" s="1"/>
  <c r="AC763" i="6" a="1"/>
  <c r="AC763" i="6" s="1"/>
  <c r="AB763" i="6" a="1"/>
  <c r="AB763" i="6" s="1"/>
  <c r="AA763" i="6" a="1"/>
  <c r="AA763" i="6" s="1"/>
  <c r="Z763" i="6" a="1"/>
  <c r="Z763" i="6" s="1"/>
  <c r="Y763" i="6" a="1"/>
  <c r="Y763" i="6" s="1"/>
  <c r="X763" i="6" a="1"/>
  <c r="X763" i="6" s="1"/>
  <c r="W763" i="6" a="1"/>
  <c r="W763" i="6" s="1"/>
  <c r="V763" i="6" a="1"/>
  <c r="V763" i="6" s="1"/>
  <c r="U763" i="6" a="1"/>
  <c r="U763" i="6" s="1"/>
  <c r="T763" i="6" a="1"/>
  <c r="T763" i="6" s="1"/>
  <c r="S763" i="6"/>
  <c r="S763" i="6" a="1"/>
  <c r="R763" i="6" a="1"/>
  <c r="R763" i="6" s="1"/>
  <c r="Q763" i="6" a="1"/>
  <c r="Q763" i="6" s="1"/>
  <c r="P763" i="6" a="1"/>
  <c r="P763" i="6" s="1"/>
  <c r="O763" i="6" a="1"/>
  <c r="O763" i="6" s="1"/>
  <c r="N763" i="6" a="1"/>
  <c r="N763" i="6" s="1"/>
  <c r="M763" i="6" a="1"/>
  <c r="M763" i="6" s="1"/>
  <c r="L763" i="6" a="1"/>
  <c r="L763" i="6" s="1"/>
  <c r="K763" i="6" a="1"/>
  <c r="K763" i="6" s="1"/>
  <c r="AI762" i="6" a="1"/>
  <c r="AI762" i="6" s="1"/>
  <c r="AH762" i="6" a="1"/>
  <c r="AH762" i="6" s="1"/>
  <c r="AG762" i="6" a="1"/>
  <c r="AG762" i="6" s="1"/>
  <c r="AF762" i="6" a="1"/>
  <c r="AF762" i="6" s="1"/>
  <c r="AE762" i="6" a="1"/>
  <c r="AE762" i="6" s="1"/>
  <c r="AD762" i="6" a="1"/>
  <c r="AD762" i="6" s="1"/>
  <c r="AC762" i="6"/>
  <c r="AC762" i="6" a="1"/>
  <c r="AB762" i="6" a="1"/>
  <c r="AB762" i="6" s="1"/>
  <c r="AA762" i="6" a="1"/>
  <c r="AA762" i="6" s="1"/>
  <c r="Z762" i="6" a="1"/>
  <c r="Z762" i="6" s="1"/>
  <c r="Y762" i="6" a="1"/>
  <c r="Y762" i="6" s="1"/>
  <c r="X762" i="6" a="1"/>
  <c r="X762" i="6" s="1"/>
  <c r="W762" i="6" a="1"/>
  <c r="W762" i="6" s="1"/>
  <c r="V762" i="6" a="1"/>
  <c r="V762" i="6" s="1"/>
  <c r="U762" i="6" a="1"/>
  <c r="U762" i="6" s="1"/>
  <c r="T762" i="6" a="1"/>
  <c r="T762" i="6" s="1"/>
  <c r="S762" i="6" a="1"/>
  <c r="S762" i="6" s="1"/>
  <c r="R762" i="6" a="1"/>
  <c r="R762" i="6" s="1"/>
  <c r="Q762" i="6" a="1"/>
  <c r="Q762" i="6" s="1"/>
  <c r="P762" i="6" a="1"/>
  <c r="P762" i="6" s="1"/>
  <c r="O762" i="6" a="1"/>
  <c r="O762" i="6" s="1"/>
  <c r="N762" i="6" a="1"/>
  <c r="N762" i="6" s="1"/>
  <c r="M762" i="6" a="1"/>
  <c r="M762" i="6" s="1"/>
  <c r="L762" i="6" a="1"/>
  <c r="L762" i="6" s="1"/>
  <c r="K762" i="6" a="1"/>
  <c r="K762" i="6" s="1"/>
  <c r="AI761" i="6" a="1"/>
  <c r="AI761" i="6" s="1"/>
  <c r="AH761" i="6"/>
  <c r="AH761" i="6" a="1"/>
  <c r="AG761" i="6" a="1"/>
  <c r="AG761" i="6" s="1"/>
  <c r="AF761" i="6" a="1"/>
  <c r="AF761" i="6" s="1"/>
  <c r="AE761" i="6" a="1"/>
  <c r="AE761" i="6" s="1"/>
  <c r="AD761" i="6" a="1"/>
  <c r="AD761" i="6" s="1"/>
  <c r="AC761" i="6" a="1"/>
  <c r="AC761" i="6" s="1"/>
  <c r="AB761" i="6" a="1"/>
  <c r="AB761" i="6" s="1"/>
  <c r="AA761" i="6" a="1"/>
  <c r="AA761" i="6" s="1"/>
  <c r="Z761" i="6" a="1"/>
  <c r="Z761" i="6" s="1"/>
  <c r="Y761" i="6" a="1"/>
  <c r="Y761" i="6" s="1"/>
  <c r="X761" i="6" a="1"/>
  <c r="X761" i="6" s="1"/>
  <c r="W761" i="6" a="1"/>
  <c r="W761" i="6" s="1"/>
  <c r="V761" i="6" a="1"/>
  <c r="V761" i="6" s="1"/>
  <c r="U761" i="6"/>
  <c r="U761" i="6" a="1"/>
  <c r="T761" i="6" a="1"/>
  <c r="T761" i="6" s="1"/>
  <c r="S761" i="6" a="1"/>
  <c r="S761" i="6" s="1"/>
  <c r="R761" i="6" a="1"/>
  <c r="R761" i="6" s="1"/>
  <c r="Q761" i="6" a="1"/>
  <c r="Q761" i="6" s="1"/>
  <c r="P761" i="6" a="1"/>
  <c r="P761" i="6" s="1"/>
  <c r="O761" i="6" a="1"/>
  <c r="O761" i="6" s="1"/>
  <c r="N761" i="6" a="1"/>
  <c r="N761" i="6" s="1"/>
  <c r="M761" i="6" a="1"/>
  <c r="M761" i="6" s="1"/>
  <c r="L761" i="6" a="1"/>
  <c r="L761" i="6" s="1"/>
  <c r="K761" i="6" a="1"/>
  <c r="K761" i="6" s="1"/>
  <c r="AI760" i="6" a="1"/>
  <c r="AI760" i="6" s="1"/>
  <c r="AH760" i="6" a="1"/>
  <c r="AH760" i="6" s="1"/>
  <c r="AG760" i="6" a="1"/>
  <c r="AG760" i="6" s="1"/>
  <c r="AF760" i="6" a="1"/>
  <c r="AF760" i="6" s="1"/>
  <c r="AE760" i="6" a="1"/>
  <c r="AE760" i="6" s="1"/>
  <c r="AD760" i="6" a="1"/>
  <c r="AD760" i="6" s="1"/>
  <c r="AC760" i="6" a="1"/>
  <c r="AC760" i="6" s="1"/>
  <c r="AB760" i="6" a="1"/>
  <c r="AB760" i="6" s="1"/>
  <c r="AA760" i="6" a="1"/>
  <c r="AA760" i="6" s="1"/>
  <c r="Z760" i="6"/>
  <c r="Z760" i="6" a="1"/>
  <c r="Y760" i="6" a="1"/>
  <c r="Y760" i="6" s="1"/>
  <c r="X760" i="6" a="1"/>
  <c r="X760" i="6" s="1"/>
  <c r="W760" i="6" a="1"/>
  <c r="W760" i="6" s="1"/>
  <c r="V760" i="6" a="1"/>
  <c r="V760" i="6" s="1"/>
  <c r="U760" i="6" a="1"/>
  <c r="U760" i="6" s="1"/>
  <c r="T760" i="6" a="1"/>
  <c r="T760" i="6" s="1"/>
  <c r="S760" i="6" a="1"/>
  <c r="S760" i="6" s="1"/>
  <c r="R760" i="6" a="1"/>
  <c r="R760" i="6" s="1"/>
  <c r="Q760" i="6" a="1"/>
  <c r="Q760" i="6" s="1"/>
  <c r="P760" i="6" a="1"/>
  <c r="P760" i="6" s="1"/>
  <c r="O760" i="6" a="1"/>
  <c r="O760" i="6" s="1"/>
  <c r="N760" i="6" a="1"/>
  <c r="N760" i="6" s="1"/>
  <c r="M760" i="6" a="1"/>
  <c r="M760" i="6" s="1"/>
  <c r="L760" i="6" a="1"/>
  <c r="L760" i="6" s="1"/>
  <c r="K760" i="6" a="1"/>
  <c r="K760" i="6" s="1"/>
  <c r="AI759" i="6" a="1"/>
  <c r="AI759" i="6" s="1"/>
  <c r="AH759" i="6" a="1"/>
  <c r="AH759" i="6" s="1"/>
  <c r="AG759" i="6" a="1"/>
  <c r="AG759" i="6" s="1"/>
  <c r="AF759" i="6" a="1"/>
  <c r="AF759" i="6" s="1"/>
  <c r="AE759" i="6" a="1"/>
  <c r="AE759" i="6" s="1"/>
  <c r="AD759" i="6" a="1"/>
  <c r="AD759" i="6" s="1"/>
  <c r="AC759" i="6" a="1"/>
  <c r="AC759" i="6" s="1"/>
  <c r="AB759" i="6" a="1"/>
  <c r="AB759" i="6" s="1"/>
  <c r="AA759" i="6" a="1"/>
  <c r="AA759" i="6" s="1"/>
  <c r="Z759" i="6" a="1"/>
  <c r="Z759" i="6" s="1"/>
  <c r="Y759" i="6" a="1"/>
  <c r="Y759" i="6" s="1"/>
  <c r="X759" i="6" a="1"/>
  <c r="X759" i="6" s="1"/>
  <c r="W759" i="6" a="1"/>
  <c r="W759" i="6" s="1"/>
  <c r="V759" i="6" a="1"/>
  <c r="V759" i="6" s="1"/>
  <c r="U759" i="6" a="1"/>
  <c r="U759" i="6" s="1"/>
  <c r="T759" i="6" a="1"/>
  <c r="T759" i="6" s="1"/>
  <c r="S759" i="6" a="1"/>
  <c r="S759" i="6" s="1"/>
  <c r="R759" i="6" a="1"/>
  <c r="R759" i="6" s="1"/>
  <c r="Q759" i="6" a="1"/>
  <c r="Q759" i="6" s="1"/>
  <c r="P759" i="6" a="1"/>
  <c r="P759" i="6" s="1"/>
  <c r="O759" i="6" a="1"/>
  <c r="O759" i="6" s="1"/>
  <c r="N759" i="6" a="1"/>
  <c r="N759" i="6" s="1"/>
  <c r="M759" i="6" a="1"/>
  <c r="M759" i="6" s="1"/>
  <c r="L759" i="6" a="1"/>
  <c r="L759" i="6" s="1"/>
  <c r="K759" i="6" a="1"/>
  <c r="K759" i="6" s="1"/>
  <c r="AI758" i="6" a="1"/>
  <c r="AI758" i="6" s="1"/>
  <c r="AH758" i="6" a="1"/>
  <c r="AH758" i="6" s="1"/>
  <c r="AG758" i="6" a="1"/>
  <c r="AG758" i="6" s="1"/>
  <c r="AF758" i="6" a="1"/>
  <c r="AF758" i="6" s="1"/>
  <c r="AE758" i="6" a="1"/>
  <c r="AE758" i="6" s="1"/>
  <c r="AD758" i="6" a="1"/>
  <c r="AD758" i="6" s="1"/>
  <c r="AC758" i="6"/>
  <c r="AC758" i="6" a="1"/>
  <c r="AB758" i="6" a="1"/>
  <c r="AB758" i="6" s="1"/>
  <c r="AA758" i="6"/>
  <c r="AA758" i="6" a="1"/>
  <c r="Z758" i="6" a="1"/>
  <c r="Z758" i="6" s="1"/>
  <c r="Y758" i="6" a="1"/>
  <c r="Y758" i="6" s="1"/>
  <c r="X758" i="6" a="1"/>
  <c r="X758" i="6" s="1"/>
  <c r="W758" i="6" a="1"/>
  <c r="W758" i="6" s="1"/>
  <c r="V758" i="6" a="1"/>
  <c r="V758" i="6" s="1"/>
  <c r="U758" i="6" a="1"/>
  <c r="U758" i="6" s="1"/>
  <c r="T758" i="6" a="1"/>
  <c r="T758" i="6" s="1"/>
  <c r="S758" i="6" a="1"/>
  <c r="S758" i="6" s="1"/>
  <c r="R758" i="6" a="1"/>
  <c r="R758" i="6" s="1"/>
  <c r="Q758" i="6" a="1"/>
  <c r="Q758" i="6" s="1"/>
  <c r="P758" i="6" a="1"/>
  <c r="P758" i="6" s="1"/>
  <c r="O758" i="6" a="1"/>
  <c r="O758" i="6" s="1"/>
  <c r="N758" i="6" a="1"/>
  <c r="N758" i="6" s="1"/>
  <c r="M758" i="6" a="1"/>
  <c r="M758" i="6" s="1"/>
  <c r="L758" i="6" a="1"/>
  <c r="L758" i="6" s="1"/>
  <c r="K758" i="6" a="1"/>
  <c r="K758" i="6" s="1"/>
  <c r="AI757" i="6" a="1"/>
  <c r="AI757" i="6" s="1"/>
  <c r="AH757" i="6"/>
  <c r="AH757" i="6" a="1"/>
  <c r="AG757" i="6" a="1"/>
  <c r="AG757" i="6" s="1"/>
  <c r="AF757" i="6" a="1"/>
  <c r="AF757" i="6" s="1"/>
  <c r="AE757" i="6" a="1"/>
  <c r="AE757" i="6" s="1"/>
  <c r="AD757" i="6" a="1"/>
  <c r="AD757" i="6" s="1"/>
  <c r="AC757" i="6"/>
  <c r="AC757" i="6" a="1"/>
  <c r="AB757" i="6" a="1"/>
  <c r="AB757" i="6" s="1"/>
  <c r="AA757" i="6" a="1"/>
  <c r="AA757" i="6" s="1"/>
  <c r="Z757" i="6" a="1"/>
  <c r="Z757" i="6" s="1"/>
  <c r="Y757" i="6" a="1"/>
  <c r="Y757" i="6" s="1"/>
  <c r="X757" i="6" a="1"/>
  <c r="X757" i="6" s="1"/>
  <c r="W757" i="6" a="1"/>
  <c r="W757" i="6" s="1"/>
  <c r="V757" i="6" a="1"/>
  <c r="V757" i="6" s="1"/>
  <c r="U757" i="6"/>
  <c r="U757" i="6" a="1"/>
  <c r="T757" i="6" a="1"/>
  <c r="T757" i="6" s="1"/>
  <c r="S757" i="6" a="1"/>
  <c r="S757" i="6" s="1"/>
  <c r="R757" i="6" a="1"/>
  <c r="R757" i="6" s="1"/>
  <c r="Q757" i="6" a="1"/>
  <c r="Q757" i="6" s="1"/>
  <c r="P757" i="6" a="1"/>
  <c r="P757" i="6" s="1"/>
  <c r="O757" i="6" a="1"/>
  <c r="O757" i="6" s="1"/>
  <c r="N757" i="6" a="1"/>
  <c r="N757" i="6" s="1"/>
  <c r="M757" i="6" a="1"/>
  <c r="M757" i="6" s="1"/>
  <c r="L757" i="6" a="1"/>
  <c r="L757" i="6" s="1"/>
  <c r="K757" i="6" a="1"/>
  <c r="K757" i="6" s="1"/>
  <c r="AI756" i="6"/>
  <c r="AI756" i="6" a="1"/>
  <c r="AH756" i="6" a="1"/>
  <c r="AH756" i="6" s="1"/>
  <c r="AG756" i="6" a="1"/>
  <c r="AG756" i="6" s="1"/>
  <c r="AF756" i="6" a="1"/>
  <c r="AF756" i="6" s="1"/>
  <c r="AE756" i="6" a="1"/>
  <c r="AE756" i="6" s="1"/>
  <c r="AD756" i="6"/>
  <c r="AD756" i="6" a="1"/>
  <c r="AC756" i="6" a="1"/>
  <c r="AC756" i="6" s="1"/>
  <c r="AB756" i="6" a="1"/>
  <c r="AB756" i="6" s="1"/>
  <c r="AA756" i="6" a="1"/>
  <c r="AA756" i="6" s="1"/>
  <c r="Z756" i="6" a="1"/>
  <c r="Z756" i="6" s="1"/>
  <c r="Y756" i="6" a="1"/>
  <c r="Y756" i="6" s="1"/>
  <c r="X756" i="6" a="1"/>
  <c r="X756" i="6" s="1"/>
  <c r="W756" i="6" a="1"/>
  <c r="W756" i="6" s="1"/>
  <c r="V756" i="6" a="1"/>
  <c r="V756" i="6" s="1"/>
  <c r="U756" i="6" a="1"/>
  <c r="U756" i="6" s="1"/>
  <c r="T756" i="6" a="1"/>
  <c r="T756" i="6" s="1"/>
  <c r="S756" i="6" a="1"/>
  <c r="S756" i="6" s="1"/>
  <c r="R756" i="6" a="1"/>
  <c r="R756" i="6" s="1"/>
  <c r="Q756" i="6"/>
  <c r="Q756" i="6" a="1"/>
  <c r="P756" i="6" a="1"/>
  <c r="P756" i="6" s="1"/>
  <c r="O756" i="6" a="1"/>
  <c r="O756" i="6" s="1"/>
  <c r="N756" i="6"/>
  <c r="N756" i="6" a="1"/>
  <c r="M756" i="6" a="1"/>
  <c r="M756" i="6" s="1"/>
  <c r="L756" i="6" a="1"/>
  <c r="L756" i="6" s="1"/>
  <c r="K756" i="6"/>
  <c r="K756" i="6" a="1"/>
  <c r="AI755" i="6" a="1"/>
  <c r="AI755" i="6" s="1"/>
  <c r="AH755" i="6" a="1"/>
  <c r="AH755" i="6" s="1"/>
  <c r="AG755" i="6" a="1"/>
  <c r="AG755" i="6" s="1"/>
  <c r="AF755" i="6" a="1"/>
  <c r="AF755" i="6" s="1"/>
  <c r="AE755" i="6" a="1"/>
  <c r="AE755" i="6" s="1"/>
  <c r="AD755" i="6" a="1"/>
  <c r="AD755" i="6" s="1"/>
  <c r="AC755" i="6" a="1"/>
  <c r="AC755" i="6" s="1"/>
  <c r="AB755" i="6" a="1"/>
  <c r="AB755" i="6" s="1"/>
  <c r="AA755" i="6" a="1"/>
  <c r="AA755" i="6" s="1"/>
  <c r="Z755" i="6" a="1"/>
  <c r="Z755" i="6" s="1"/>
  <c r="Y755" i="6" a="1"/>
  <c r="Y755" i="6" s="1"/>
  <c r="X755" i="6" a="1"/>
  <c r="X755" i="6" s="1"/>
  <c r="W755" i="6" a="1"/>
  <c r="W755" i="6" s="1"/>
  <c r="V755" i="6"/>
  <c r="V755" i="6" a="1"/>
  <c r="U755" i="6" a="1"/>
  <c r="U755" i="6" s="1"/>
  <c r="T755" i="6" a="1"/>
  <c r="T755" i="6" s="1"/>
  <c r="S755" i="6" a="1"/>
  <c r="S755" i="6" s="1"/>
  <c r="R755" i="6" a="1"/>
  <c r="R755" i="6" s="1"/>
  <c r="Q755" i="6" a="1"/>
  <c r="Q755" i="6" s="1"/>
  <c r="P755" i="6" a="1"/>
  <c r="P755" i="6" s="1"/>
  <c r="O755" i="6" a="1"/>
  <c r="O755" i="6" s="1"/>
  <c r="N755" i="6" a="1"/>
  <c r="N755" i="6" s="1"/>
  <c r="M755" i="6" a="1"/>
  <c r="M755" i="6" s="1"/>
  <c r="L755" i="6" a="1"/>
  <c r="L755" i="6" s="1"/>
  <c r="K755" i="6"/>
  <c r="K755" i="6" a="1"/>
  <c r="AI754" i="6"/>
  <c r="AI754" i="6" a="1"/>
  <c r="AH754" i="6" a="1"/>
  <c r="AH754" i="6" s="1"/>
  <c r="AG754" i="6" a="1"/>
  <c r="AG754" i="6" s="1"/>
  <c r="AF754" i="6" a="1"/>
  <c r="AF754" i="6" s="1"/>
  <c r="AE754" i="6" a="1"/>
  <c r="AE754" i="6" s="1"/>
  <c r="AD754" i="6"/>
  <c r="AD754" i="6" a="1"/>
  <c r="AC754" i="6"/>
  <c r="AC754" i="6" a="1"/>
  <c r="AB754" i="6" a="1"/>
  <c r="AB754" i="6" s="1"/>
  <c r="AA754" i="6" a="1"/>
  <c r="AA754" i="6" s="1"/>
  <c r="Z754" i="6" a="1"/>
  <c r="Z754" i="6" s="1"/>
  <c r="Y754" i="6" a="1"/>
  <c r="Y754" i="6" s="1"/>
  <c r="X754" i="6" a="1"/>
  <c r="X754" i="6" s="1"/>
  <c r="W754" i="6" a="1"/>
  <c r="W754" i="6" s="1"/>
  <c r="V754" i="6" a="1"/>
  <c r="V754" i="6" s="1"/>
  <c r="U754" i="6" a="1"/>
  <c r="U754" i="6" s="1"/>
  <c r="T754" i="6" a="1"/>
  <c r="T754" i="6" s="1"/>
  <c r="S754" i="6" a="1"/>
  <c r="S754" i="6" s="1"/>
  <c r="R754" i="6" a="1"/>
  <c r="R754" i="6" s="1"/>
  <c r="Q754" i="6" a="1"/>
  <c r="Q754" i="6" s="1"/>
  <c r="P754" i="6" a="1"/>
  <c r="P754" i="6" s="1"/>
  <c r="O754" i="6" a="1"/>
  <c r="O754" i="6" s="1"/>
  <c r="N754" i="6" a="1"/>
  <c r="N754" i="6" s="1"/>
  <c r="M754" i="6" a="1"/>
  <c r="M754" i="6" s="1"/>
  <c r="L754" i="6" a="1"/>
  <c r="L754" i="6" s="1"/>
  <c r="K754" i="6" a="1"/>
  <c r="K754" i="6" s="1"/>
  <c r="AI753" i="6"/>
  <c r="AI753" i="6" a="1"/>
  <c r="AH753" i="6" a="1"/>
  <c r="AH753" i="6" s="1"/>
  <c r="AG753" i="6" a="1"/>
  <c r="AG753" i="6" s="1"/>
  <c r="AF753" i="6" a="1"/>
  <c r="AF753" i="6" s="1"/>
  <c r="AE753" i="6" a="1"/>
  <c r="AE753" i="6" s="1"/>
  <c r="AD753" i="6" a="1"/>
  <c r="AD753" i="6" s="1"/>
  <c r="AC753" i="6" a="1"/>
  <c r="AC753" i="6" s="1"/>
  <c r="AB753" i="6" a="1"/>
  <c r="AB753" i="6" s="1"/>
  <c r="AA753" i="6" a="1"/>
  <c r="AA753" i="6" s="1"/>
  <c r="Z753" i="6"/>
  <c r="Z753" i="6" a="1"/>
  <c r="Y753" i="6" a="1"/>
  <c r="Y753" i="6" s="1"/>
  <c r="X753" i="6" a="1"/>
  <c r="X753" i="6" s="1"/>
  <c r="W753" i="6" a="1"/>
  <c r="W753" i="6" s="1"/>
  <c r="V753" i="6" a="1"/>
  <c r="V753" i="6" s="1"/>
  <c r="U753" i="6" a="1"/>
  <c r="U753" i="6" s="1"/>
  <c r="T753" i="6" a="1"/>
  <c r="T753" i="6" s="1"/>
  <c r="S753" i="6"/>
  <c r="S753" i="6" a="1"/>
  <c r="R753" i="6"/>
  <c r="R753" i="6" a="1"/>
  <c r="Q753" i="6" a="1"/>
  <c r="Q753" i="6" s="1"/>
  <c r="P753" i="6"/>
  <c r="P753" i="6" a="1"/>
  <c r="O753" i="6" a="1"/>
  <c r="O753" i="6" s="1"/>
  <c r="N753" i="6" a="1"/>
  <c r="N753" i="6" s="1"/>
  <c r="M753" i="6" a="1"/>
  <c r="M753" i="6" s="1"/>
  <c r="L753" i="6" a="1"/>
  <c r="L753" i="6" s="1"/>
  <c r="K753" i="6" a="1"/>
  <c r="K753" i="6" s="1"/>
  <c r="AI752" i="6" a="1"/>
  <c r="AI752" i="6" s="1"/>
  <c r="AH752" i="6" a="1"/>
  <c r="AH752" i="6" s="1"/>
  <c r="AG752" i="6" a="1"/>
  <c r="AG752" i="6" s="1"/>
  <c r="AF752" i="6" a="1"/>
  <c r="AF752" i="6" s="1"/>
  <c r="AE752" i="6" a="1"/>
  <c r="AE752" i="6" s="1"/>
  <c r="AD752" i="6" a="1"/>
  <c r="AD752" i="6" s="1"/>
  <c r="AC752" i="6" a="1"/>
  <c r="AC752" i="6" s="1"/>
  <c r="AB752" i="6" a="1"/>
  <c r="AB752" i="6" s="1"/>
  <c r="AA752" i="6" a="1"/>
  <c r="AA752" i="6" s="1"/>
  <c r="Z752" i="6"/>
  <c r="Z752" i="6" a="1"/>
  <c r="Y752" i="6" a="1"/>
  <c r="Y752" i="6" s="1"/>
  <c r="X752" i="6" a="1"/>
  <c r="X752" i="6" s="1"/>
  <c r="W752" i="6" a="1"/>
  <c r="W752" i="6" s="1"/>
  <c r="V752" i="6"/>
  <c r="V752" i="6" a="1"/>
  <c r="U752" i="6" a="1"/>
  <c r="U752" i="6" s="1"/>
  <c r="T752" i="6" a="1"/>
  <c r="T752" i="6" s="1"/>
  <c r="S752" i="6" a="1"/>
  <c r="S752" i="6" s="1"/>
  <c r="R752" i="6" a="1"/>
  <c r="R752" i="6" s="1"/>
  <c r="Q752" i="6" a="1"/>
  <c r="Q752" i="6" s="1"/>
  <c r="P752" i="6" a="1"/>
  <c r="P752" i="6" s="1"/>
  <c r="O752" i="6" a="1"/>
  <c r="O752" i="6" s="1"/>
  <c r="N752" i="6" a="1"/>
  <c r="N752" i="6" s="1"/>
  <c r="M752" i="6" a="1"/>
  <c r="M752" i="6" s="1"/>
  <c r="L752" i="6" a="1"/>
  <c r="L752" i="6" s="1"/>
  <c r="K752" i="6" a="1"/>
  <c r="K752" i="6" s="1"/>
  <c r="AI751" i="6" a="1"/>
  <c r="AI751" i="6" s="1"/>
  <c r="AH751" i="6"/>
  <c r="AH751" i="6" a="1"/>
  <c r="AG751" i="6" a="1"/>
  <c r="AG751" i="6" s="1"/>
  <c r="AF751" i="6" a="1"/>
  <c r="AF751" i="6" s="1"/>
  <c r="AE751" i="6" a="1"/>
  <c r="AE751" i="6" s="1"/>
  <c r="AD751" i="6"/>
  <c r="AD751" i="6" a="1"/>
  <c r="AC751" i="6" a="1"/>
  <c r="AC751" i="6" s="1"/>
  <c r="AB751" i="6" a="1"/>
  <c r="AB751" i="6" s="1"/>
  <c r="AA751" i="6" a="1"/>
  <c r="AA751" i="6" s="1"/>
  <c r="Z751" i="6" a="1"/>
  <c r="Z751" i="6" s="1"/>
  <c r="Y751" i="6" a="1"/>
  <c r="Y751" i="6" s="1"/>
  <c r="X751" i="6" a="1"/>
  <c r="X751" i="6" s="1"/>
  <c r="W751" i="6" a="1"/>
  <c r="W751" i="6" s="1"/>
  <c r="V751" i="6"/>
  <c r="V751" i="6" a="1"/>
  <c r="U751" i="6" a="1"/>
  <c r="U751" i="6" s="1"/>
  <c r="T751" i="6" a="1"/>
  <c r="T751" i="6" s="1"/>
  <c r="S751" i="6" a="1"/>
  <c r="S751" i="6" s="1"/>
  <c r="R751" i="6" a="1"/>
  <c r="R751" i="6" s="1"/>
  <c r="Q751" i="6" a="1"/>
  <c r="Q751" i="6" s="1"/>
  <c r="P751" i="6" a="1"/>
  <c r="P751" i="6" s="1"/>
  <c r="O751" i="6" a="1"/>
  <c r="O751" i="6" s="1"/>
  <c r="N751" i="6" a="1"/>
  <c r="N751" i="6" s="1"/>
  <c r="M751" i="6" a="1"/>
  <c r="M751" i="6" s="1"/>
  <c r="L751" i="6" a="1"/>
  <c r="L751" i="6" s="1"/>
  <c r="K751" i="6" a="1"/>
  <c r="K751" i="6" s="1"/>
  <c r="AI750" i="6" a="1"/>
  <c r="AI750" i="6" s="1"/>
  <c r="AH750" i="6" a="1"/>
  <c r="AH750" i="6" s="1"/>
  <c r="AG750" i="6" a="1"/>
  <c r="AG750" i="6" s="1"/>
  <c r="AF750" i="6" a="1"/>
  <c r="AF750" i="6" s="1"/>
  <c r="AE750" i="6" a="1"/>
  <c r="AE750" i="6" s="1"/>
  <c r="AD750" i="6"/>
  <c r="AD750" i="6" a="1"/>
  <c r="AC750" i="6"/>
  <c r="AC750" i="6" a="1"/>
  <c r="AB750" i="6" a="1"/>
  <c r="AB750" i="6" s="1"/>
  <c r="AA750" i="6" a="1"/>
  <c r="AA750" i="6" s="1"/>
  <c r="Z750" i="6" a="1"/>
  <c r="Z750" i="6" s="1"/>
  <c r="Y750" i="6"/>
  <c r="Y750" i="6" a="1"/>
  <c r="X750" i="6" a="1"/>
  <c r="X750" i="6" s="1"/>
  <c r="W750" i="6" a="1"/>
  <c r="W750" i="6" s="1"/>
  <c r="V750" i="6" a="1"/>
  <c r="V750" i="6" s="1"/>
  <c r="U750" i="6" a="1"/>
  <c r="U750" i="6" s="1"/>
  <c r="T750" i="6"/>
  <c r="T750" i="6" a="1"/>
  <c r="S750" i="6" a="1"/>
  <c r="S750" i="6" s="1"/>
  <c r="R750" i="6" a="1"/>
  <c r="R750" i="6" s="1"/>
  <c r="Q750" i="6" a="1"/>
  <c r="Q750" i="6" s="1"/>
  <c r="P750" i="6" a="1"/>
  <c r="P750" i="6" s="1"/>
  <c r="O750" i="6" a="1"/>
  <c r="O750" i="6" s="1"/>
  <c r="N750" i="6" a="1"/>
  <c r="N750" i="6" s="1"/>
  <c r="M750" i="6" a="1"/>
  <c r="M750" i="6" s="1"/>
  <c r="L750" i="6" a="1"/>
  <c r="L750" i="6" s="1"/>
  <c r="K750" i="6" a="1"/>
  <c r="K750" i="6" s="1"/>
  <c r="AI749" i="6" a="1"/>
  <c r="AI749" i="6" s="1"/>
  <c r="AH749" i="6" a="1"/>
  <c r="AH749" i="6" s="1"/>
  <c r="AG749" i="6" a="1"/>
  <c r="AG749" i="6" s="1"/>
  <c r="AF749" i="6"/>
  <c r="AF749" i="6" a="1"/>
  <c r="AE749" i="6" a="1"/>
  <c r="AE749" i="6" s="1"/>
  <c r="AD749" i="6" a="1"/>
  <c r="AD749" i="6" s="1"/>
  <c r="AC749" i="6" a="1"/>
  <c r="AC749" i="6" s="1"/>
  <c r="AB749" i="6" a="1"/>
  <c r="AB749" i="6" s="1"/>
  <c r="AA749" i="6" a="1"/>
  <c r="AA749" i="6" s="1"/>
  <c r="Z749" i="6" a="1"/>
  <c r="Z749" i="6" s="1"/>
  <c r="Y749" i="6" a="1"/>
  <c r="Y749" i="6" s="1"/>
  <c r="X749" i="6" a="1"/>
  <c r="X749" i="6" s="1"/>
  <c r="W749" i="6" a="1"/>
  <c r="W749" i="6" s="1"/>
  <c r="V749" i="6" a="1"/>
  <c r="V749" i="6" s="1"/>
  <c r="U749" i="6" a="1"/>
  <c r="U749" i="6" s="1"/>
  <c r="T749" i="6" a="1"/>
  <c r="T749" i="6" s="1"/>
  <c r="S749" i="6" a="1"/>
  <c r="S749" i="6" s="1"/>
  <c r="R749" i="6" a="1"/>
  <c r="R749" i="6" s="1"/>
  <c r="Q749" i="6" a="1"/>
  <c r="Q749" i="6" s="1"/>
  <c r="P749" i="6" a="1"/>
  <c r="P749" i="6" s="1"/>
  <c r="O749" i="6" a="1"/>
  <c r="O749" i="6" s="1"/>
  <c r="N749" i="6"/>
  <c r="N749" i="6" a="1"/>
  <c r="M749" i="6" a="1"/>
  <c r="M749" i="6" s="1"/>
  <c r="L749" i="6" a="1"/>
  <c r="L749" i="6" s="1"/>
  <c r="K749" i="6" a="1"/>
  <c r="K749" i="6" s="1"/>
  <c r="AI748" i="6" a="1"/>
  <c r="AI748" i="6" s="1"/>
  <c r="AH748" i="6" a="1"/>
  <c r="AH748" i="6" s="1"/>
  <c r="AG748" i="6" a="1"/>
  <c r="AG748" i="6" s="1"/>
  <c r="AF748" i="6" a="1"/>
  <c r="AF748" i="6" s="1"/>
  <c r="AE748" i="6" a="1"/>
  <c r="AE748" i="6" s="1"/>
  <c r="AD748" i="6" a="1"/>
  <c r="AD748" i="6" s="1"/>
  <c r="AC748" i="6" a="1"/>
  <c r="AC748" i="6" s="1"/>
  <c r="AB748" i="6" a="1"/>
  <c r="AB748" i="6" s="1"/>
  <c r="AA748" i="6" a="1"/>
  <c r="AA748" i="6" s="1"/>
  <c r="Z748" i="6" a="1"/>
  <c r="Z748" i="6" s="1"/>
  <c r="Y748" i="6" a="1"/>
  <c r="Y748" i="6" s="1"/>
  <c r="X748" i="6" a="1"/>
  <c r="X748" i="6" s="1"/>
  <c r="W748" i="6" a="1"/>
  <c r="W748" i="6" s="1"/>
  <c r="V748" i="6"/>
  <c r="V748" i="6" a="1"/>
  <c r="U748" i="6"/>
  <c r="U748" i="6" a="1"/>
  <c r="T748" i="6" a="1"/>
  <c r="T748" i="6" s="1"/>
  <c r="S748" i="6" a="1"/>
  <c r="S748" i="6" s="1"/>
  <c r="R748" i="6" a="1"/>
  <c r="R748" i="6" s="1"/>
  <c r="Q748" i="6" a="1"/>
  <c r="Q748" i="6" s="1"/>
  <c r="P748" i="6" a="1"/>
  <c r="P748" i="6" s="1"/>
  <c r="O748" i="6" a="1"/>
  <c r="O748" i="6" s="1"/>
  <c r="N748" i="6" a="1"/>
  <c r="N748" i="6" s="1"/>
  <c r="M748" i="6"/>
  <c r="M748" i="6" a="1"/>
  <c r="L748" i="6" a="1"/>
  <c r="L748" i="6" s="1"/>
  <c r="K748" i="6" a="1"/>
  <c r="K748" i="6" s="1"/>
  <c r="AI747" i="6" a="1"/>
  <c r="AI747" i="6" s="1"/>
  <c r="AH747" i="6" a="1"/>
  <c r="AH747" i="6" s="1"/>
  <c r="AG747" i="6" a="1"/>
  <c r="AG747" i="6" s="1"/>
  <c r="AF747" i="6" a="1"/>
  <c r="AF747" i="6" s="1"/>
  <c r="AE747" i="6" a="1"/>
  <c r="AE747" i="6" s="1"/>
  <c r="AD747" i="6" a="1"/>
  <c r="AD747" i="6" s="1"/>
  <c r="AC747" i="6" a="1"/>
  <c r="AC747" i="6" s="1"/>
  <c r="AB747" i="6"/>
  <c r="AB747" i="6" a="1"/>
  <c r="AA747" i="6" a="1"/>
  <c r="AA747" i="6" s="1"/>
  <c r="Z747" i="6"/>
  <c r="Z747" i="6" a="1"/>
  <c r="Y747" i="6" a="1"/>
  <c r="Y747" i="6" s="1"/>
  <c r="X747" i="6"/>
  <c r="X747" i="6" a="1"/>
  <c r="W747" i="6" a="1"/>
  <c r="W747" i="6" s="1"/>
  <c r="V747" i="6" a="1"/>
  <c r="V747" i="6" s="1"/>
  <c r="U747" i="6" a="1"/>
  <c r="U747" i="6" s="1"/>
  <c r="T747" i="6" a="1"/>
  <c r="T747" i="6" s="1"/>
  <c r="S747" i="6" a="1"/>
  <c r="S747" i="6" s="1"/>
  <c r="R747" i="6" a="1"/>
  <c r="R747" i="6" s="1"/>
  <c r="Q747" i="6"/>
  <c r="Q747" i="6" a="1"/>
  <c r="P747" i="6" a="1"/>
  <c r="P747" i="6" s="1"/>
  <c r="O747" i="6" a="1"/>
  <c r="O747" i="6" s="1"/>
  <c r="N747" i="6" a="1"/>
  <c r="N747" i="6" s="1"/>
  <c r="M747" i="6" a="1"/>
  <c r="M747" i="6" s="1"/>
  <c r="L747" i="6" a="1"/>
  <c r="L747" i="6" s="1"/>
  <c r="K747" i="6" a="1"/>
  <c r="K747" i="6" s="1"/>
  <c r="AI746" i="6" a="1"/>
  <c r="AI746" i="6" s="1"/>
  <c r="AH746" i="6" a="1"/>
  <c r="AH746" i="6" s="1"/>
  <c r="AG746" i="6" a="1"/>
  <c r="AG746" i="6" s="1"/>
  <c r="AF746" i="6" a="1"/>
  <c r="AF746" i="6" s="1"/>
  <c r="AE746" i="6" a="1"/>
  <c r="AE746" i="6" s="1"/>
  <c r="AD746" i="6" a="1"/>
  <c r="AD746" i="6" s="1"/>
  <c r="AC746" i="6"/>
  <c r="AC746" i="6" a="1"/>
  <c r="AB746" i="6"/>
  <c r="AB746" i="6" a="1"/>
  <c r="AA746" i="6" a="1"/>
  <c r="AA746" i="6" s="1"/>
  <c r="Z746" i="6" a="1"/>
  <c r="Z746" i="6" s="1"/>
  <c r="Y746" i="6" a="1"/>
  <c r="Y746" i="6" s="1"/>
  <c r="X746" i="6" a="1"/>
  <c r="X746" i="6" s="1"/>
  <c r="W746" i="6" a="1"/>
  <c r="W746" i="6" s="1"/>
  <c r="V746" i="6"/>
  <c r="V746" i="6" a="1"/>
  <c r="U746" i="6" a="1"/>
  <c r="U746" i="6" s="1"/>
  <c r="T746" i="6"/>
  <c r="T746" i="6" a="1"/>
  <c r="S746" i="6" a="1"/>
  <c r="S746" i="6" s="1"/>
  <c r="R746" i="6" a="1"/>
  <c r="R746" i="6" s="1"/>
  <c r="Q746" i="6" a="1"/>
  <c r="Q746" i="6" s="1"/>
  <c r="P746" i="6" a="1"/>
  <c r="P746" i="6" s="1"/>
  <c r="O746" i="6" a="1"/>
  <c r="O746" i="6" s="1"/>
  <c r="N746" i="6" a="1"/>
  <c r="N746" i="6" s="1"/>
  <c r="M746" i="6"/>
  <c r="M746" i="6" a="1"/>
  <c r="L746" i="6" a="1"/>
  <c r="L746" i="6" s="1"/>
  <c r="K746" i="6" a="1"/>
  <c r="K746" i="6" s="1"/>
  <c r="AI745" i="6" a="1"/>
  <c r="AI745" i="6" s="1"/>
  <c r="AH745" i="6"/>
  <c r="AH745" i="6" a="1"/>
  <c r="AG745" i="6" a="1"/>
  <c r="AG745" i="6" s="1"/>
  <c r="AF745" i="6"/>
  <c r="AF745" i="6" a="1"/>
  <c r="AE745" i="6" a="1"/>
  <c r="AE745" i="6" s="1"/>
  <c r="AD745" i="6"/>
  <c r="AD745" i="6" a="1"/>
  <c r="AC745" i="6"/>
  <c r="AC745" i="6" a="1"/>
  <c r="AB745" i="6" a="1"/>
  <c r="AB745" i="6" s="1"/>
  <c r="AA745" i="6" a="1"/>
  <c r="AA745" i="6" s="1"/>
  <c r="Z745" i="6" a="1"/>
  <c r="Z745" i="6" s="1"/>
  <c r="Y745" i="6" a="1"/>
  <c r="Y745" i="6" s="1"/>
  <c r="X745" i="6" a="1"/>
  <c r="X745" i="6" s="1"/>
  <c r="W745" i="6" a="1"/>
  <c r="W745" i="6" s="1"/>
  <c r="V745" i="6" a="1"/>
  <c r="V745" i="6" s="1"/>
  <c r="U745" i="6" a="1"/>
  <c r="U745" i="6" s="1"/>
  <c r="T745" i="6"/>
  <c r="T745" i="6" a="1"/>
  <c r="S745" i="6" a="1"/>
  <c r="S745" i="6" s="1"/>
  <c r="R745" i="6"/>
  <c r="R745" i="6" a="1"/>
  <c r="Q745" i="6" a="1"/>
  <c r="Q745" i="6" s="1"/>
  <c r="P745" i="6" a="1"/>
  <c r="P745" i="6" s="1"/>
  <c r="O745" i="6" a="1"/>
  <c r="O745" i="6" s="1"/>
  <c r="N745" i="6" a="1"/>
  <c r="N745" i="6" s="1"/>
  <c r="M745" i="6" a="1"/>
  <c r="M745" i="6" s="1"/>
  <c r="L745" i="6" a="1"/>
  <c r="L745" i="6" s="1"/>
  <c r="K745" i="6" a="1"/>
  <c r="K745" i="6" s="1"/>
  <c r="AI744" i="6" a="1"/>
  <c r="AI744" i="6" s="1"/>
  <c r="AH744" i="6"/>
  <c r="AH744" i="6" a="1"/>
  <c r="AG744" i="6" a="1"/>
  <c r="AG744" i="6" s="1"/>
  <c r="AF744" i="6" a="1"/>
  <c r="AF744" i="6" s="1"/>
  <c r="AE744" i="6" a="1"/>
  <c r="AE744" i="6" s="1"/>
  <c r="AD744" i="6" a="1"/>
  <c r="AD744" i="6" s="1"/>
  <c r="AC744" i="6" a="1"/>
  <c r="AC744" i="6" s="1"/>
  <c r="AB744" i="6" a="1"/>
  <c r="AB744" i="6" s="1"/>
  <c r="AA744" i="6" a="1"/>
  <c r="AA744" i="6" s="1"/>
  <c r="Z744" i="6" a="1"/>
  <c r="Z744" i="6" s="1"/>
  <c r="Y744" i="6" a="1"/>
  <c r="Y744" i="6" s="1"/>
  <c r="X744" i="6" a="1"/>
  <c r="X744" i="6" s="1"/>
  <c r="W744" i="6" a="1"/>
  <c r="W744" i="6" s="1"/>
  <c r="V744" i="6" a="1"/>
  <c r="V744" i="6" s="1"/>
  <c r="U744" i="6" a="1"/>
  <c r="U744" i="6" s="1"/>
  <c r="T744" i="6" a="1"/>
  <c r="T744" i="6" s="1"/>
  <c r="S744" i="6" a="1"/>
  <c r="S744" i="6" s="1"/>
  <c r="R744" i="6" a="1"/>
  <c r="R744" i="6" s="1"/>
  <c r="Q744" i="6" a="1"/>
  <c r="Q744" i="6" s="1"/>
  <c r="P744" i="6" a="1"/>
  <c r="P744" i="6" s="1"/>
  <c r="O744" i="6" a="1"/>
  <c r="O744" i="6" s="1"/>
  <c r="N744" i="6" a="1"/>
  <c r="N744" i="6" s="1"/>
  <c r="M744" i="6" a="1"/>
  <c r="M744" i="6" s="1"/>
  <c r="L744" i="6" a="1"/>
  <c r="L744" i="6" s="1"/>
  <c r="K744" i="6" a="1"/>
  <c r="K744" i="6" s="1"/>
  <c r="AI743" i="6" a="1"/>
  <c r="AI743" i="6" s="1"/>
  <c r="AH743" i="6"/>
  <c r="AH743" i="6" a="1"/>
  <c r="AG743" i="6" a="1"/>
  <c r="AG743" i="6" s="1"/>
  <c r="AF743" i="6" a="1"/>
  <c r="AF743" i="6" s="1"/>
  <c r="AE743" i="6" a="1"/>
  <c r="AE743" i="6" s="1"/>
  <c r="AD743" i="6" a="1"/>
  <c r="AD743" i="6" s="1"/>
  <c r="AC743" i="6" a="1"/>
  <c r="AC743" i="6" s="1"/>
  <c r="AB743" i="6" a="1"/>
  <c r="AB743" i="6" s="1"/>
  <c r="AA743" i="6" a="1"/>
  <c r="AA743" i="6" s="1"/>
  <c r="Z743" i="6" a="1"/>
  <c r="Z743" i="6" s="1"/>
  <c r="Y743" i="6" a="1"/>
  <c r="Y743" i="6" s="1"/>
  <c r="X743" i="6"/>
  <c r="X743" i="6" a="1"/>
  <c r="W743" i="6" a="1"/>
  <c r="W743" i="6" s="1"/>
  <c r="V743" i="6"/>
  <c r="V743" i="6" a="1"/>
  <c r="U743" i="6" a="1"/>
  <c r="U743" i="6" s="1"/>
  <c r="T743" i="6"/>
  <c r="T743" i="6" a="1"/>
  <c r="S743" i="6" a="1"/>
  <c r="S743" i="6" s="1"/>
  <c r="R743" i="6" a="1"/>
  <c r="R743" i="6" s="1"/>
  <c r="Q743" i="6" a="1"/>
  <c r="Q743" i="6" s="1"/>
  <c r="P743" i="6" a="1"/>
  <c r="P743" i="6" s="1"/>
  <c r="O743" i="6" a="1"/>
  <c r="O743" i="6" s="1"/>
  <c r="N743" i="6" a="1"/>
  <c r="N743" i="6" s="1"/>
  <c r="M743" i="6" a="1"/>
  <c r="M743" i="6" s="1"/>
  <c r="L743" i="6" a="1"/>
  <c r="L743" i="6" s="1"/>
  <c r="K743" i="6" a="1"/>
  <c r="K743" i="6" s="1"/>
  <c r="AI742" i="6" a="1"/>
  <c r="AI742" i="6" s="1"/>
  <c r="AH742" i="6" a="1"/>
  <c r="AH742" i="6" s="1"/>
  <c r="AG742" i="6" a="1"/>
  <c r="AG742" i="6" s="1"/>
  <c r="AF742" i="6" a="1"/>
  <c r="AF742" i="6" s="1"/>
  <c r="AE742" i="6" a="1"/>
  <c r="AE742" i="6" s="1"/>
  <c r="AD742" i="6" a="1"/>
  <c r="AD742" i="6" s="1"/>
  <c r="AC742" i="6"/>
  <c r="AC742" i="6" a="1"/>
  <c r="AB742" i="6" a="1"/>
  <c r="AB742" i="6" s="1"/>
  <c r="AA742" i="6" a="1"/>
  <c r="AA742" i="6" s="1"/>
  <c r="Z742" i="6" a="1"/>
  <c r="Z742" i="6" s="1"/>
  <c r="Y742" i="6" a="1"/>
  <c r="Y742" i="6" s="1"/>
  <c r="X742" i="6" a="1"/>
  <c r="X742" i="6" s="1"/>
  <c r="W742" i="6" a="1"/>
  <c r="W742" i="6" s="1"/>
  <c r="V742" i="6" a="1"/>
  <c r="V742" i="6" s="1"/>
  <c r="U742" i="6" a="1"/>
  <c r="U742" i="6" s="1"/>
  <c r="T742" i="6" a="1"/>
  <c r="T742" i="6" s="1"/>
  <c r="S742" i="6" a="1"/>
  <c r="S742" i="6" s="1"/>
  <c r="R742" i="6" a="1"/>
  <c r="R742" i="6" s="1"/>
  <c r="Q742" i="6" a="1"/>
  <c r="Q742" i="6" s="1"/>
  <c r="P742" i="6"/>
  <c r="P742" i="6" a="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a="1"/>
  <c r="AC741" i="6" s="1"/>
  <c r="AB741" i="6"/>
  <c r="AB741" i="6" a="1"/>
  <c r="AA741" i="6" a="1"/>
  <c r="AA741" i="6" s="1"/>
  <c r="Z741" i="6"/>
  <c r="Z741" i="6" a="1"/>
  <c r="Y741" i="6" a="1"/>
  <c r="Y741" i="6" s="1"/>
  <c r="X741" i="6" a="1"/>
  <c r="X741" i="6" s="1"/>
  <c r="W741" i="6" a="1"/>
  <c r="W741" i="6" s="1"/>
  <c r="V741" i="6" a="1"/>
  <c r="V741" i="6" s="1"/>
  <c r="U741" i="6"/>
  <c r="U741" i="6" a="1"/>
  <c r="T741" i="6" a="1"/>
  <c r="T741" i="6" s="1"/>
  <c r="S741" i="6" a="1"/>
  <c r="S741" i="6" s="1"/>
  <c r="R741" i="6" a="1"/>
  <c r="R741" i="6" s="1"/>
  <c r="Q741" i="6" a="1"/>
  <c r="Q741" i="6" s="1"/>
  <c r="P741" i="6" a="1"/>
  <c r="P741" i="6" s="1"/>
  <c r="O741" i="6" a="1"/>
  <c r="O741" i="6" s="1"/>
  <c r="N741" i="6" a="1"/>
  <c r="N741" i="6" s="1"/>
  <c r="M741" i="6" a="1"/>
  <c r="M741" i="6" s="1"/>
  <c r="L741" i="6" a="1"/>
  <c r="L741" i="6" s="1"/>
  <c r="K741" i="6"/>
  <c r="K741" i="6" a="1"/>
  <c r="AI740" i="6" a="1"/>
  <c r="AI740" i="6" s="1"/>
  <c r="AH740" i="6" a="1"/>
  <c r="AH740" i="6" s="1"/>
  <c r="AG740" i="6" a="1"/>
  <c r="AG740" i="6" s="1"/>
  <c r="AF740" i="6" a="1"/>
  <c r="AF740" i="6" s="1"/>
  <c r="AE740" i="6"/>
  <c r="AE740" i="6" a="1"/>
  <c r="AD740" i="6"/>
  <c r="AD740" i="6" a="1"/>
  <c r="AC740" i="6" a="1"/>
  <c r="AC740" i="6" s="1"/>
  <c r="AB740" i="6" a="1"/>
  <c r="AB740" i="6" s="1"/>
  <c r="AA740" i="6" a="1"/>
  <c r="AA740" i="6" s="1"/>
  <c r="Z740" i="6" a="1"/>
  <c r="Z740" i="6" s="1"/>
  <c r="Y740" i="6" a="1"/>
  <c r="Y740" i="6" s="1"/>
  <c r="X740" i="6" a="1"/>
  <c r="X740" i="6" s="1"/>
  <c r="W740" i="6" a="1"/>
  <c r="W740" i="6" s="1"/>
  <c r="V740" i="6" a="1"/>
  <c r="V740" i="6" s="1"/>
  <c r="U740" i="6" a="1"/>
  <c r="U740" i="6" s="1"/>
  <c r="T740" i="6" a="1"/>
  <c r="T740" i="6" s="1"/>
  <c r="S740" i="6" a="1"/>
  <c r="S740" i="6" s="1"/>
  <c r="R740" i="6"/>
  <c r="R740" i="6" a="1"/>
  <c r="Q740" i="6" a="1"/>
  <c r="Q740" i="6" s="1"/>
  <c r="P740" i="6" a="1"/>
  <c r="P740" i="6" s="1"/>
  <c r="O740" i="6" a="1"/>
  <c r="O740" i="6" s="1"/>
  <c r="N740" i="6" a="1"/>
  <c r="N740" i="6" s="1"/>
  <c r="M740" i="6"/>
  <c r="M740" i="6" a="1"/>
  <c r="L740" i="6" a="1"/>
  <c r="L740" i="6" s="1"/>
  <c r="K740" i="6" a="1"/>
  <c r="K740" i="6" s="1"/>
  <c r="AI739" i="6" a="1"/>
  <c r="AI739" i="6" s="1"/>
  <c r="AH739" i="6" a="1"/>
  <c r="AH739" i="6" s="1"/>
  <c r="AG739" i="6" a="1"/>
  <c r="AG739" i="6" s="1"/>
  <c r="AF739" i="6" a="1"/>
  <c r="AF739" i="6" s="1"/>
  <c r="AE739" i="6"/>
  <c r="AE739" i="6" a="1"/>
  <c r="AD739" i="6"/>
  <c r="AD739" i="6" a="1"/>
  <c r="AC739" i="6" a="1"/>
  <c r="AC739" i="6" s="1"/>
  <c r="AB739" i="6" a="1"/>
  <c r="AB739" i="6" s="1"/>
  <c r="AA739" i="6" a="1"/>
  <c r="AA739" i="6" s="1"/>
  <c r="Z739" i="6" a="1"/>
  <c r="Z739" i="6" s="1"/>
  <c r="Y739" i="6" a="1"/>
  <c r="Y739" i="6" s="1"/>
  <c r="X739" i="6" a="1"/>
  <c r="X739" i="6" s="1"/>
  <c r="W739" i="6" a="1"/>
  <c r="W739" i="6" s="1"/>
  <c r="V739" i="6" a="1"/>
  <c r="V739" i="6" s="1"/>
  <c r="U739" i="6" a="1"/>
  <c r="U739" i="6" s="1"/>
  <c r="T739" i="6" a="1"/>
  <c r="T739" i="6" s="1"/>
  <c r="S739" i="6" a="1"/>
  <c r="S739" i="6" s="1"/>
  <c r="R739" i="6"/>
  <c r="R739" i="6" a="1"/>
  <c r="Q739" i="6" a="1"/>
  <c r="Q739" i="6" s="1"/>
  <c r="P739" i="6" a="1"/>
  <c r="P739" i="6" s="1"/>
  <c r="O739" i="6" a="1"/>
  <c r="O739" i="6" s="1"/>
  <c r="N739" i="6" a="1"/>
  <c r="N739" i="6" s="1"/>
  <c r="M739" i="6"/>
  <c r="M739" i="6" a="1"/>
  <c r="L739" i="6" a="1"/>
  <c r="L739" i="6" s="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c r="AA738" i="6" a="1"/>
  <c r="Z738" i="6" a="1"/>
  <c r="Z738" i="6" s="1"/>
  <c r="Y738" i="6" a="1"/>
  <c r="Y738" i="6" s="1"/>
  <c r="X738" i="6" a="1"/>
  <c r="X738" i="6" s="1"/>
  <c r="W738" i="6"/>
  <c r="W738" i="6" a="1"/>
  <c r="V738" i="6" a="1"/>
  <c r="V738" i="6" s="1"/>
  <c r="U738" i="6" a="1"/>
  <c r="U738" i="6" s="1"/>
  <c r="T738" i="6" a="1"/>
  <c r="T738" i="6" s="1"/>
  <c r="S738" i="6" a="1"/>
  <c r="S738" i="6" s="1"/>
  <c r="R738" i="6" a="1"/>
  <c r="R738" i="6" s="1"/>
  <c r="Q738" i="6"/>
  <c r="Q738" i="6" a="1"/>
  <c r="P738" i="6" a="1"/>
  <c r="P738" i="6" s="1"/>
  <c r="O738" i="6" a="1"/>
  <c r="O738" i="6" s="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a="1"/>
  <c r="AC737" i="6" s="1"/>
  <c r="AB737" i="6" a="1"/>
  <c r="AB737" i="6" s="1"/>
  <c r="AA737" i="6" a="1"/>
  <c r="AA737" i="6" s="1"/>
  <c r="Z737" i="6" a="1"/>
  <c r="Z737" i="6" s="1"/>
  <c r="Y737" i="6" a="1"/>
  <c r="Y737" i="6" s="1"/>
  <c r="X737" i="6" a="1"/>
  <c r="X737" i="6" s="1"/>
  <c r="W737" i="6"/>
  <c r="W737" i="6" a="1"/>
  <c r="V737" i="6" a="1"/>
  <c r="V737" i="6" s="1"/>
  <c r="U737" i="6" a="1"/>
  <c r="U737" i="6" s="1"/>
  <c r="T737" i="6" a="1"/>
  <c r="T737" i="6" s="1"/>
  <c r="S737" i="6"/>
  <c r="S737" i="6" a="1"/>
  <c r="R737" i="6" a="1"/>
  <c r="R737" i="6" s="1"/>
  <c r="Q737" i="6" a="1"/>
  <c r="Q737" i="6" s="1"/>
  <c r="P737" i="6" a="1"/>
  <c r="P737" i="6" s="1"/>
  <c r="O737" i="6" a="1"/>
  <c r="O737" i="6" s="1"/>
  <c r="N737" i="6" a="1"/>
  <c r="N737" i="6" s="1"/>
  <c r="M737" i="6"/>
  <c r="M737" i="6" a="1"/>
  <c r="L737" i="6" a="1"/>
  <c r="L737" i="6" s="1"/>
  <c r="K737" i="6" a="1"/>
  <c r="K737" i="6" s="1"/>
  <c r="AI736" i="6" a="1"/>
  <c r="AI736" i="6" s="1"/>
  <c r="AH736" i="6" a="1"/>
  <c r="AH736" i="6" s="1"/>
  <c r="AG736" i="6" a="1"/>
  <c r="AG736" i="6" s="1"/>
  <c r="AF736" i="6" a="1"/>
  <c r="AF736" i="6" s="1"/>
  <c r="AE736" i="6" a="1"/>
  <c r="AE736" i="6" s="1"/>
  <c r="AD736" i="6" a="1"/>
  <c r="AD736" i="6" s="1"/>
  <c r="AC736" i="6" a="1"/>
  <c r="AC736" i="6" s="1"/>
  <c r="AB736" i="6" a="1"/>
  <c r="AB736" i="6" s="1"/>
  <c r="AA736" i="6" a="1"/>
  <c r="AA736" i="6" s="1"/>
  <c r="Z736" i="6" a="1"/>
  <c r="Z736" i="6" s="1"/>
  <c r="Y736" i="6" a="1"/>
  <c r="Y736" i="6" s="1"/>
  <c r="X736" i="6" a="1"/>
  <c r="X736" i="6" s="1"/>
  <c r="W736" i="6" a="1"/>
  <c r="W736" i="6" s="1"/>
  <c r="V736" i="6" a="1"/>
  <c r="V736" i="6" s="1"/>
  <c r="U736" i="6" a="1"/>
  <c r="U736" i="6" s="1"/>
  <c r="T736" i="6" a="1"/>
  <c r="T736" i="6" s="1"/>
  <c r="S736" i="6" a="1"/>
  <c r="S736" i="6" s="1"/>
  <c r="R736" i="6" a="1"/>
  <c r="R736" i="6" s="1"/>
  <c r="Q736" i="6" a="1"/>
  <c r="Q736" i="6" s="1"/>
  <c r="P736" i="6" a="1"/>
  <c r="P736" i="6" s="1"/>
  <c r="O736" i="6"/>
  <c r="O736" i="6" a="1"/>
  <c r="N736" i="6" a="1"/>
  <c r="N736" i="6" s="1"/>
  <c r="M736" i="6" a="1"/>
  <c r="M736" i="6" s="1"/>
  <c r="L736" i="6" a="1"/>
  <c r="L736" i="6" s="1"/>
  <c r="K736" i="6" a="1"/>
  <c r="K736" i="6" s="1"/>
  <c r="AI735" i="6" a="1"/>
  <c r="AI735" i="6" s="1"/>
  <c r="AH735" i="6" a="1"/>
  <c r="AH735" i="6" s="1"/>
  <c r="AG735" i="6" a="1"/>
  <c r="AG735" i="6" s="1"/>
  <c r="AF735" i="6" a="1"/>
  <c r="AF735" i="6" s="1"/>
  <c r="AE735" i="6" a="1"/>
  <c r="AE735" i="6" s="1"/>
  <c r="AD735" i="6" a="1"/>
  <c r="AD735" i="6" s="1"/>
  <c r="AC735" i="6"/>
  <c r="AC735" i="6" a="1"/>
  <c r="AB735" i="6" a="1"/>
  <c r="AB735" i="6" s="1"/>
  <c r="AA735" i="6" a="1"/>
  <c r="AA735" i="6" s="1"/>
  <c r="Z735" i="6" a="1"/>
  <c r="Z735" i="6" s="1"/>
  <c r="Y735" i="6" a="1"/>
  <c r="Y735" i="6" s="1"/>
  <c r="X735" i="6" a="1"/>
  <c r="X735" i="6" s="1"/>
  <c r="W735" i="6"/>
  <c r="W735" i="6" a="1"/>
  <c r="V735" i="6" a="1"/>
  <c r="V735" i="6" s="1"/>
  <c r="U735" i="6" a="1"/>
  <c r="U735" i="6" s="1"/>
  <c r="T735" i="6" a="1"/>
  <c r="T735" i="6" s="1"/>
  <c r="S735" i="6" a="1"/>
  <c r="S735" i="6" s="1"/>
  <c r="R735" i="6" a="1"/>
  <c r="R735" i="6" s="1"/>
  <c r="Q735" i="6" a="1"/>
  <c r="Q735" i="6" s="1"/>
  <c r="P735" i="6" a="1"/>
  <c r="P735" i="6" s="1"/>
  <c r="O735" i="6" a="1"/>
  <c r="O735" i="6" s="1"/>
  <c r="N735" i="6"/>
  <c r="N735" i="6" a="1"/>
  <c r="M735" i="6" a="1"/>
  <c r="M735" i="6" s="1"/>
  <c r="L735" i="6" a="1"/>
  <c r="L735" i="6" s="1"/>
  <c r="K735" i="6" a="1"/>
  <c r="K735" i="6" s="1"/>
  <c r="AI734" i="6" a="1"/>
  <c r="AI734" i="6" s="1"/>
  <c r="AH734" i="6" a="1"/>
  <c r="AH734" i="6" s="1"/>
  <c r="AG734" i="6" a="1"/>
  <c r="AG734" i="6" s="1"/>
  <c r="AF734" i="6" a="1"/>
  <c r="AF734" i="6" s="1"/>
  <c r="AE734" i="6" a="1"/>
  <c r="AE734" i="6" s="1"/>
  <c r="AD734" i="6"/>
  <c r="AD734" i="6" a="1"/>
  <c r="AC734" i="6" a="1"/>
  <c r="AC734" i="6" s="1"/>
  <c r="AB734" i="6" a="1"/>
  <c r="AB734" i="6" s="1"/>
  <c r="AA734" i="6" a="1"/>
  <c r="AA734" i="6" s="1"/>
  <c r="Z734" i="6" a="1"/>
  <c r="Z734" i="6" s="1"/>
  <c r="Y734" i="6"/>
  <c r="Y734" i="6" a="1"/>
  <c r="X734" i="6" a="1"/>
  <c r="X734" i="6" s="1"/>
  <c r="W734" i="6" a="1"/>
  <c r="W734" i="6" s="1"/>
  <c r="V734" i="6" a="1"/>
  <c r="V734" i="6" s="1"/>
  <c r="U734" i="6"/>
  <c r="U734" i="6" a="1"/>
  <c r="T734" i="6" a="1"/>
  <c r="T734" i="6" s="1"/>
  <c r="S734" i="6"/>
  <c r="S734" i="6" a="1"/>
  <c r="R734" i="6" a="1"/>
  <c r="R734" i="6" s="1"/>
  <c r="Q734" i="6" a="1"/>
  <c r="Q734" i="6" s="1"/>
  <c r="P734" i="6" a="1"/>
  <c r="P734" i="6" s="1"/>
  <c r="O734" i="6" a="1"/>
  <c r="O734" i="6" s="1"/>
  <c r="N734" i="6" a="1"/>
  <c r="N734" i="6" s="1"/>
  <c r="M734" i="6" a="1"/>
  <c r="M734" i="6" s="1"/>
  <c r="L734" i="6" a="1"/>
  <c r="L734" i="6" s="1"/>
  <c r="K734" i="6" a="1"/>
  <c r="K734" i="6" s="1"/>
  <c r="AI733" i="6"/>
  <c r="AI733" i="6" a="1"/>
  <c r="AH733" i="6" a="1"/>
  <c r="AH733" i="6" s="1"/>
  <c r="AG733" i="6" a="1"/>
  <c r="AG733" i="6" s="1"/>
  <c r="AF733" i="6" a="1"/>
  <c r="AF733" i="6" s="1"/>
  <c r="AE733" i="6" a="1"/>
  <c r="AE733" i="6" s="1"/>
  <c r="AD733" i="6" a="1"/>
  <c r="AD733" i="6" s="1"/>
  <c r="AC733" i="6" a="1"/>
  <c r="AC733" i="6" s="1"/>
  <c r="AB733" i="6" a="1"/>
  <c r="AB733" i="6" s="1"/>
  <c r="AA733" i="6" a="1"/>
  <c r="AA733" i="6" s="1"/>
  <c r="Z733" i="6" a="1"/>
  <c r="Z733" i="6" s="1"/>
  <c r="Y733" i="6" a="1"/>
  <c r="Y733" i="6" s="1"/>
  <c r="X733" i="6" a="1"/>
  <c r="X733" i="6" s="1"/>
  <c r="W733" i="6" a="1"/>
  <c r="W733" i="6" s="1"/>
  <c r="V733" i="6" a="1"/>
  <c r="V733" i="6" s="1"/>
  <c r="U733" i="6"/>
  <c r="U733" i="6" a="1"/>
  <c r="T733" i="6" a="1"/>
  <c r="T733" i="6" s="1"/>
  <c r="S733" i="6" a="1"/>
  <c r="S733" i="6" s="1"/>
  <c r="R733" i="6" a="1"/>
  <c r="R733" i="6" s="1"/>
  <c r="Q733" i="6"/>
  <c r="Q733" i="6" a="1"/>
  <c r="P733" i="6" a="1"/>
  <c r="P733" i="6" s="1"/>
  <c r="O733" i="6"/>
  <c r="O733" i="6" a="1"/>
  <c r="N733" i="6" a="1"/>
  <c r="N733" i="6" s="1"/>
  <c r="M733" i="6" a="1"/>
  <c r="M733" i="6" s="1"/>
  <c r="L733" i="6" a="1"/>
  <c r="L733" i="6" s="1"/>
  <c r="K733" i="6" a="1"/>
  <c r="K733" i="6" s="1"/>
  <c r="AI732" i="6" a="1"/>
  <c r="AI732" i="6" s="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a="1"/>
  <c r="X732" i="6" s="1"/>
  <c r="W732" i="6" a="1"/>
  <c r="W732" i="6" s="1"/>
  <c r="V732" i="6" a="1"/>
  <c r="V732" i="6" s="1"/>
  <c r="U732" i="6" a="1"/>
  <c r="U732" i="6" s="1"/>
  <c r="T732" i="6" a="1"/>
  <c r="T732" i="6" s="1"/>
  <c r="S732" i="6" a="1"/>
  <c r="S732" i="6" s="1"/>
  <c r="R732" i="6" a="1"/>
  <c r="R732" i="6" s="1"/>
  <c r="Q732" i="6" a="1"/>
  <c r="Q732" i="6" s="1"/>
  <c r="P732" i="6" a="1"/>
  <c r="P732" i="6" s="1"/>
  <c r="O732" i="6" a="1"/>
  <c r="O732" i="6" s="1"/>
  <c r="N732" i="6" a="1"/>
  <c r="N732" i="6" s="1"/>
  <c r="M732" i="6"/>
  <c r="M732" i="6" a="1"/>
  <c r="L732" i="6" a="1"/>
  <c r="L732" i="6" s="1"/>
  <c r="K732" i="6" a="1"/>
  <c r="K732" i="6" s="1"/>
  <c r="AI731" i="6" a="1"/>
  <c r="AI731" i="6" s="1"/>
  <c r="AH731" i="6" a="1"/>
  <c r="AH731" i="6" s="1"/>
  <c r="AG731" i="6" a="1"/>
  <c r="AG731" i="6" s="1"/>
  <c r="AF731" i="6" a="1"/>
  <c r="AF731" i="6" s="1"/>
  <c r="AE731" i="6" a="1"/>
  <c r="AE731" i="6" s="1"/>
  <c r="AD731" i="6" a="1"/>
  <c r="AD731" i="6" s="1"/>
  <c r="AC731" i="6" a="1"/>
  <c r="AC731" i="6" s="1"/>
  <c r="AB731" i="6" a="1"/>
  <c r="AB731" i="6" s="1"/>
  <c r="AA731" i="6" a="1"/>
  <c r="AA731" i="6" s="1"/>
  <c r="Z731" i="6" a="1"/>
  <c r="Z731" i="6" s="1"/>
  <c r="Y731" i="6" a="1"/>
  <c r="Y731" i="6" s="1"/>
  <c r="X731" i="6" a="1"/>
  <c r="X731" i="6" s="1"/>
  <c r="W731" i="6" a="1"/>
  <c r="W731" i="6" s="1"/>
  <c r="V731" i="6" a="1"/>
  <c r="V731" i="6" s="1"/>
  <c r="U731" i="6" a="1"/>
  <c r="U731" i="6" s="1"/>
  <c r="T731" i="6" a="1"/>
  <c r="T731" i="6" s="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c r="Z730" i="6" a="1"/>
  <c r="Y730" i="6" a="1"/>
  <c r="Y730" i="6" s="1"/>
  <c r="X730" i="6" a="1"/>
  <c r="X730" i="6" s="1"/>
  <c r="W730" i="6"/>
  <c r="W730" i="6" a="1"/>
  <c r="V730" i="6" a="1"/>
  <c r="V730" i="6" s="1"/>
  <c r="U730" i="6" a="1"/>
  <c r="U730" i="6" s="1"/>
  <c r="T730" i="6" a="1"/>
  <c r="T730" i="6" s="1"/>
  <c r="S730" i="6" a="1"/>
  <c r="S730" i="6" s="1"/>
  <c r="R730" i="6"/>
  <c r="R730" i="6" a="1"/>
  <c r="Q730" i="6"/>
  <c r="Q730" i="6" a="1"/>
  <c r="P730" i="6" a="1"/>
  <c r="P730" i="6" s="1"/>
  <c r="O730" i="6" a="1"/>
  <c r="O730" i="6" s="1"/>
  <c r="N730" i="6"/>
  <c r="N730" i="6" a="1"/>
  <c r="M730" i="6" a="1"/>
  <c r="M730" i="6" s="1"/>
  <c r="L730" i="6" a="1"/>
  <c r="L730" i="6" s="1"/>
  <c r="K730" i="6" a="1"/>
  <c r="K730" i="6" s="1"/>
  <c r="AI729" i="6" a="1"/>
  <c r="AI729" i="6" s="1"/>
  <c r="AH729" i="6" a="1"/>
  <c r="AH729" i="6" s="1"/>
  <c r="AG729" i="6" a="1"/>
  <c r="AG729" i="6" s="1"/>
  <c r="AF729" i="6" a="1"/>
  <c r="AF729" i="6" s="1"/>
  <c r="AE729" i="6"/>
  <c r="AE729" i="6" a="1"/>
  <c r="AD729" i="6" a="1"/>
  <c r="AD729" i="6" s="1"/>
  <c r="AC729" i="6" a="1"/>
  <c r="AC729" i="6" s="1"/>
  <c r="AB729" i="6" a="1"/>
  <c r="AB729" i="6" s="1"/>
  <c r="AA729" i="6" a="1"/>
  <c r="AA729" i="6" s="1"/>
  <c r="Z729" i="6" a="1"/>
  <c r="Z729" i="6" s="1"/>
  <c r="Y729" i="6" a="1"/>
  <c r="Y729" i="6" s="1"/>
  <c r="X729" i="6" a="1"/>
  <c r="X729" i="6" s="1"/>
  <c r="W729" i="6" a="1"/>
  <c r="W729" i="6" s="1"/>
  <c r="V729" i="6" a="1"/>
  <c r="V729" i="6" s="1"/>
  <c r="U729" i="6" a="1"/>
  <c r="U729" i="6" s="1"/>
  <c r="T729" i="6" a="1"/>
  <c r="T729" i="6" s="1"/>
  <c r="S729" i="6" a="1"/>
  <c r="S729" i="6" s="1"/>
  <c r="R729" i="6" a="1"/>
  <c r="R729" i="6" s="1"/>
  <c r="Q729" i="6" a="1"/>
  <c r="Q729" i="6" s="1"/>
  <c r="P729" i="6" a="1"/>
  <c r="P729" i="6" s="1"/>
  <c r="O729" i="6" a="1"/>
  <c r="O729" i="6" s="1"/>
  <c r="N729" i="6" a="1"/>
  <c r="N729" i="6" s="1"/>
  <c r="M729" i="6" a="1"/>
  <c r="M729" i="6" s="1"/>
  <c r="L729" i="6" a="1"/>
  <c r="L729" i="6" s="1"/>
  <c r="K729" i="6" a="1"/>
  <c r="K729" i="6" s="1"/>
  <c r="AI728" i="6" a="1"/>
  <c r="AI728" i="6" s="1"/>
  <c r="AH728" i="6" a="1"/>
  <c r="AH728" i="6" s="1"/>
  <c r="AG728" i="6" a="1"/>
  <c r="AG728" i="6" s="1"/>
  <c r="AF728" i="6" a="1"/>
  <c r="AF728" i="6" s="1"/>
  <c r="AE728" i="6" a="1"/>
  <c r="AE728" i="6" s="1"/>
  <c r="AD728" i="6" a="1"/>
  <c r="AD728" i="6" s="1"/>
  <c r="AC728" i="6"/>
  <c r="AC728" i="6" a="1"/>
  <c r="AB728" i="6" a="1"/>
  <c r="AB728" i="6" s="1"/>
  <c r="AA728" i="6" a="1"/>
  <c r="AA728" i="6" s="1"/>
  <c r="Z728" i="6" a="1"/>
  <c r="Z728" i="6" s="1"/>
  <c r="Y728" i="6" a="1"/>
  <c r="Y728" i="6" s="1"/>
  <c r="X728" i="6" a="1"/>
  <c r="X728" i="6" s="1"/>
  <c r="W728" i="6" a="1"/>
  <c r="W728" i="6" s="1"/>
  <c r="V728" i="6" a="1"/>
  <c r="V728" i="6" s="1"/>
  <c r="U728" i="6" a="1"/>
  <c r="U728" i="6" s="1"/>
  <c r="T728" i="6" a="1"/>
  <c r="T728" i="6" s="1"/>
  <c r="S728" i="6"/>
  <c r="S728" i="6" a="1"/>
  <c r="R728" i="6"/>
  <c r="R728" i="6" a="1"/>
  <c r="Q728" i="6" a="1"/>
  <c r="Q728" i="6" s="1"/>
  <c r="P728" i="6" a="1"/>
  <c r="P728" i="6" s="1"/>
  <c r="O728" i="6" a="1"/>
  <c r="O728" i="6" s="1"/>
  <c r="N728" i="6" a="1"/>
  <c r="N728" i="6" s="1"/>
  <c r="M728" i="6" a="1"/>
  <c r="M728" i="6" s="1"/>
  <c r="L728" i="6" a="1"/>
  <c r="L728" i="6" s="1"/>
  <c r="K728" i="6" a="1"/>
  <c r="K728" i="6" s="1"/>
  <c r="AI727" i="6" a="1"/>
  <c r="AI727" i="6" s="1"/>
  <c r="AH727" i="6" a="1"/>
  <c r="AH727" i="6" s="1"/>
  <c r="AG727" i="6" a="1"/>
  <c r="AG727" i="6" s="1"/>
  <c r="AF727" i="6" a="1"/>
  <c r="AF727" i="6" s="1"/>
  <c r="AE727" i="6" a="1"/>
  <c r="AE727" i="6" s="1"/>
  <c r="AD727" i="6" a="1"/>
  <c r="AD727" i="6" s="1"/>
  <c r="AC727" i="6" a="1"/>
  <c r="AC727" i="6" s="1"/>
  <c r="AB727" i="6" a="1"/>
  <c r="AB727" i="6" s="1"/>
  <c r="AA727" i="6" a="1"/>
  <c r="AA727" i="6" s="1"/>
  <c r="Z727" i="6" a="1"/>
  <c r="Z727" i="6" s="1"/>
  <c r="Y727" i="6"/>
  <c r="Y727" i="6" a="1"/>
  <c r="X727" i="6" a="1"/>
  <c r="X727" i="6" s="1"/>
  <c r="W727" i="6" a="1"/>
  <c r="W727" i="6" s="1"/>
  <c r="V727" i="6" a="1"/>
  <c r="V727" i="6" s="1"/>
  <c r="U727" i="6" a="1"/>
  <c r="U727" i="6" s="1"/>
  <c r="T727" i="6" a="1"/>
  <c r="T727" i="6" s="1"/>
  <c r="S727" i="6" a="1"/>
  <c r="S727" i="6" s="1"/>
  <c r="R727" i="6" a="1"/>
  <c r="R727" i="6" s="1"/>
  <c r="Q727" i="6" a="1"/>
  <c r="Q727" i="6" s="1"/>
  <c r="P727" i="6" a="1"/>
  <c r="P727" i="6" s="1"/>
  <c r="O727" i="6"/>
  <c r="O727" i="6" a="1"/>
  <c r="N727" i="6" a="1"/>
  <c r="N727" i="6" s="1"/>
  <c r="M727" i="6" a="1"/>
  <c r="M727" i="6" s="1"/>
  <c r="L727" i="6" a="1"/>
  <c r="L727" i="6" s="1"/>
  <c r="K727" i="6"/>
  <c r="K727" i="6" a="1"/>
  <c r="AI726" i="6" a="1"/>
  <c r="AI726" i="6" s="1"/>
  <c r="AH726" i="6" a="1"/>
  <c r="AH726" i="6" s="1"/>
  <c r="AG726" i="6" a="1"/>
  <c r="AG726" i="6" s="1"/>
  <c r="AF726" i="6" a="1"/>
  <c r="AF726" i="6" s="1"/>
  <c r="AE726" i="6" a="1"/>
  <c r="AE726" i="6" s="1"/>
  <c r="AD726" i="6" a="1"/>
  <c r="AD726" i="6" s="1"/>
  <c r="AC726" i="6" a="1"/>
  <c r="AC726" i="6" s="1"/>
  <c r="AB726" i="6" a="1"/>
  <c r="AB726" i="6" s="1"/>
  <c r="AA726" i="6" a="1"/>
  <c r="AA726" i="6" s="1"/>
  <c r="Z726" i="6" a="1"/>
  <c r="Z726" i="6" s="1"/>
  <c r="Y726" i="6" a="1"/>
  <c r="Y726" i="6" s="1"/>
  <c r="X726" i="6" a="1"/>
  <c r="X726" i="6" s="1"/>
  <c r="W726" i="6" a="1"/>
  <c r="W726" i="6" s="1"/>
  <c r="V726" i="6" a="1"/>
  <c r="V726" i="6" s="1"/>
  <c r="U726" i="6" a="1"/>
  <c r="U726" i="6" s="1"/>
  <c r="T726" i="6" a="1"/>
  <c r="T726" i="6" s="1"/>
  <c r="S726" i="6" a="1"/>
  <c r="S726" i="6" s="1"/>
  <c r="R726" i="6" a="1"/>
  <c r="R726" i="6" s="1"/>
  <c r="Q726" i="6" a="1"/>
  <c r="Q726" i="6" s="1"/>
  <c r="P726" i="6" a="1"/>
  <c r="P726" i="6" s="1"/>
  <c r="O726" i="6" a="1"/>
  <c r="O726" i="6" s="1"/>
  <c r="N726" i="6" a="1"/>
  <c r="N726" i="6" s="1"/>
  <c r="M726" i="6" a="1"/>
  <c r="M726" i="6" s="1"/>
  <c r="L726" i="6" a="1"/>
  <c r="L726" i="6" s="1"/>
  <c r="K726" i="6"/>
  <c r="K726" i="6" a="1"/>
  <c r="AI725" i="6"/>
  <c r="AI725" i="6" a="1"/>
  <c r="AH725" i="6" a="1"/>
  <c r="AH725" i="6" s="1"/>
  <c r="AG725" i="6" a="1"/>
  <c r="AG725" i="6" s="1"/>
  <c r="AF725" i="6" a="1"/>
  <c r="AF725" i="6" s="1"/>
  <c r="AE725" i="6" a="1"/>
  <c r="AE725" i="6" s="1"/>
  <c r="AD725" i="6"/>
  <c r="AD725" i="6" a="1"/>
  <c r="AC725" i="6"/>
  <c r="AC725" i="6" a="1"/>
  <c r="AB725" i="6" a="1"/>
  <c r="AB725" i="6" s="1"/>
  <c r="AA725" i="6" a="1"/>
  <c r="AA725" i="6" s="1"/>
  <c r="Z725" i="6"/>
  <c r="Z725" i="6" a="1"/>
  <c r="Y725" i="6" a="1"/>
  <c r="Y725" i="6" s="1"/>
  <c r="X725" i="6" a="1"/>
  <c r="X725" i="6" s="1"/>
  <c r="W725" i="6" a="1"/>
  <c r="W725" i="6" s="1"/>
  <c r="V725" i="6" a="1"/>
  <c r="V725" i="6" s="1"/>
  <c r="U725" i="6" a="1"/>
  <c r="U725" i="6" s="1"/>
  <c r="T725" i="6" a="1"/>
  <c r="T725" i="6" s="1"/>
  <c r="S725" i="6" a="1"/>
  <c r="S725" i="6" s="1"/>
  <c r="R725" i="6" a="1"/>
  <c r="R725" i="6" s="1"/>
  <c r="Q725" i="6" a="1"/>
  <c r="Q725" i="6" s="1"/>
  <c r="P725" i="6" a="1"/>
  <c r="P725" i="6" s="1"/>
  <c r="O725" i="6" a="1"/>
  <c r="O725" i="6" s="1"/>
  <c r="N725" i="6" a="1"/>
  <c r="N725" i="6" s="1"/>
  <c r="M725" i="6" a="1"/>
  <c r="M725" i="6" s="1"/>
  <c r="L725" i="6" a="1"/>
  <c r="L725" i="6" s="1"/>
  <c r="K725" i="6" a="1"/>
  <c r="K725" i="6" s="1"/>
  <c r="AI724" i="6" a="1"/>
  <c r="AI724" i="6" s="1"/>
  <c r="AH724" i="6" a="1"/>
  <c r="AH724" i="6" s="1"/>
  <c r="AG724" i="6" a="1"/>
  <c r="AG724" i="6" s="1"/>
  <c r="AF724" i="6" a="1"/>
  <c r="AF724" i="6" s="1"/>
  <c r="AE724" i="6"/>
  <c r="AE724" i="6" a="1"/>
  <c r="AD724" i="6" a="1"/>
  <c r="AD724" i="6" s="1"/>
  <c r="AC724" i="6" a="1"/>
  <c r="AC724" i="6" s="1"/>
  <c r="AB724" i="6" a="1"/>
  <c r="AB724" i="6" s="1"/>
  <c r="AA724" i="6" a="1"/>
  <c r="AA724" i="6" s="1"/>
  <c r="Z724" i="6"/>
  <c r="Z724" i="6" a="1"/>
  <c r="Y724" i="6"/>
  <c r="Y724" i="6" a="1"/>
  <c r="X724" i="6" a="1"/>
  <c r="X724" i="6" s="1"/>
  <c r="W724" i="6" a="1"/>
  <c r="W724" i="6" s="1"/>
  <c r="V724" i="6" a="1"/>
  <c r="V724" i="6" s="1"/>
  <c r="U724" i="6" a="1"/>
  <c r="U724" i="6" s="1"/>
  <c r="T724" i="6" a="1"/>
  <c r="T724" i="6" s="1"/>
  <c r="S724" i="6" a="1"/>
  <c r="S724" i="6" s="1"/>
  <c r="R724" i="6" a="1"/>
  <c r="R724" i="6" s="1"/>
  <c r="Q724" i="6" a="1"/>
  <c r="Q724" i="6" s="1"/>
  <c r="P724" i="6" a="1"/>
  <c r="P724" i="6" s="1"/>
  <c r="O724" i="6" a="1"/>
  <c r="O724" i="6" s="1"/>
  <c r="N724" i="6" a="1"/>
  <c r="N724" i="6" s="1"/>
  <c r="M724" i="6" a="1"/>
  <c r="M724" i="6" s="1"/>
  <c r="L724" i="6" a="1"/>
  <c r="L724" i="6" s="1"/>
  <c r="K724" i="6" a="1"/>
  <c r="K724" i="6" s="1"/>
  <c r="AI723" i="6" a="1"/>
  <c r="AI723" i="6" s="1"/>
  <c r="AH723" i="6" a="1"/>
  <c r="AH723" i="6" s="1"/>
  <c r="AG723" i="6" a="1"/>
  <c r="AG723" i="6" s="1"/>
  <c r="AF723" i="6" a="1"/>
  <c r="AF723" i="6" s="1"/>
  <c r="AE723" i="6"/>
  <c r="AE723" i="6" a="1"/>
  <c r="AD723" i="6" a="1"/>
  <c r="AD723" i="6" s="1"/>
  <c r="AC723" i="6" a="1"/>
  <c r="AC723" i="6" s="1"/>
  <c r="AB723" i="6" a="1"/>
  <c r="AB723" i="6" s="1"/>
  <c r="AA723" i="6" a="1"/>
  <c r="AA723" i="6" s="1"/>
  <c r="Z723" i="6" a="1"/>
  <c r="Z723" i="6" s="1"/>
  <c r="Y723" i="6" a="1"/>
  <c r="Y723" i="6" s="1"/>
  <c r="X723" i="6" a="1"/>
  <c r="X723" i="6" s="1"/>
  <c r="W723" i="6" a="1"/>
  <c r="W723" i="6" s="1"/>
  <c r="V723" i="6" a="1"/>
  <c r="V723" i="6" s="1"/>
  <c r="U723" i="6"/>
  <c r="U723" i="6" a="1"/>
  <c r="T723" i="6" a="1"/>
  <c r="T723" i="6" s="1"/>
  <c r="S723" i="6" a="1"/>
  <c r="S723" i="6" s="1"/>
  <c r="R723" i="6" a="1"/>
  <c r="R723" i="6" s="1"/>
  <c r="Q723" i="6" a="1"/>
  <c r="Q723" i="6" s="1"/>
  <c r="P723" i="6" a="1"/>
  <c r="P723" i="6" s="1"/>
  <c r="O723" i="6" a="1"/>
  <c r="O723" i="6" s="1"/>
  <c r="N723" i="6" a="1"/>
  <c r="N723" i="6" s="1"/>
  <c r="M723" i="6"/>
  <c r="M723" i="6" a="1"/>
  <c r="L723" i="6" a="1"/>
  <c r="L723" i="6" s="1"/>
  <c r="K723" i="6" a="1"/>
  <c r="K723" i="6" s="1"/>
  <c r="AI722" i="6" a="1"/>
  <c r="AI722" i="6" s="1"/>
  <c r="AH722" i="6" a="1"/>
  <c r="AH722" i="6" s="1"/>
  <c r="AG722" i="6"/>
  <c r="AG722" i="6" a="1"/>
  <c r="AF722" i="6" a="1"/>
  <c r="AF722" i="6" s="1"/>
  <c r="AE722" i="6" a="1"/>
  <c r="AE722" i="6" s="1"/>
  <c r="AD722" i="6" a="1"/>
  <c r="AD722" i="6" s="1"/>
  <c r="AC722" i="6" a="1"/>
  <c r="AC722" i="6" s="1"/>
  <c r="AB722" i="6" a="1"/>
  <c r="AB722" i="6" s="1"/>
  <c r="AA722" i="6" a="1"/>
  <c r="AA722" i="6" s="1"/>
  <c r="Z722" i="6"/>
  <c r="Z722" i="6" a="1"/>
  <c r="Y722" i="6" a="1"/>
  <c r="Y722" i="6" s="1"/>
  <c r="X722" i="6" a="1"/>
  <c r="X722" i="6" s="1"/>
  <c r="W722" i="6"/>
  <c r="W722" i="6" a="1"/>
  <c r="V722" i="6"/>
  <c r="V722" i="6" a="1"/>
  <c r="U722" i="6" a="1"/>
  <c r="U722" i="6" s="1"/>
  <c r="T722" i="6"/>
  <c r="T722" i="6" a="1"/>
  <c r="S722" i="6" a="1"/>
  <c r="S722" i="6" s="1"/>
  <c r="R722" i="6" a="1"/>
  <c r="R722" i="6" s="1"/>
  <c r="Q722" i="6" a="1"/>
  <c r="Q722" i="6" s="1"/>
  <c r="P722" i="6" a="1"/>
  <c r="P722" i="6" s="1"/>
  <c r="O722" i="6"/>
  <c r="O722" i="6" a="1"/>
  <c r="N722" i="6" a="1"/>
  <c r="N722" i="6" s="1"/>
  <c r="M722" i="6" a="1"/>
  <c r="M722" i="6" s="1"/>
  <c r="L722" i="6" a="1"/>
  <c r="L722" i="6" s="1"/>
  <c r="K722" i="6"/>
  <c r="K722" i="6" a="1"/>
  <c r="AI721" i="6" a="1"/>
  <c r="AI721" i="6" s="1"/>
  <c r="AH721" i="6" a="1"/>
  <c r="AH721" i="6" s="1"/>
  <c r="AG721" i="6" a="1"/>
  <c r="AG721" i="6" s="1"/>
  <c r="AF721" i="6" a="1"/>
  <c r="AF721" i="6" s="1"/>
  <c r="AE721" i="6" a="1"/>
  <c r="AE721" i="6" s="1"/>
  <c r="AD721" i="6" a="1"/>
  <c r="AD721" i="6" s="1"/>
  <c r="AC721" i="6" a="1"/>
  <c r="AC721" i="6" s="1"/>
  <c r="AB721" i="6"/>
  <c r="AB721" i="6" a="1"/>
  <c r="AA721" i="6"/>
  <c r="AA721" i="6" a="1"/>
  <c r="Z721" i="6" a="1"/>
  <c r="Z721" i="6" s="1"/>
  <c r="Y721" i="6" a="1"/>
  <c r="Y721" i="6" s="1"/>
  <c r="X721" i="6" a="1"/>
  <c r="X721" i="6" s="1"/>
  <c r="W721" i="6" a="1"/>
  <c r="W721" i="6" s="1"/>
  <c r="V721" i="6" a="1"/>
  <c r="V721" i="6" s="1"/>
  <c r="U721" i="6" a="1"/>
  <c r="U721" i="6" s="1"/>
  <c r="T721" i="6" a="1"/>
  <c r="T721" i="6" s="1"/>
  <c r="S721" i="6" a="1"/>
  <c r="S721" i="6" s="1"/>
  <c r="R721" i="6" a="1"/>
  <c r="R721" i="6" s="1"/>
  <c r="Q721" i="6" a="1"/>
  <c r="Q721" i="6" s="1"/>
  <c r="P721" i="6" a="1"/>
  <c r="P721" i="6" s="1"/>
  <c r="O721" i="6" a="1"/>
  <c r="O721" i="6" s="1"/>
  <c r="N721" i="6" a="1"/>
  <c r="N721" i="6" s="1"/>
  <c r="M721" i="6" a="1"/>
  <c r="M721" i="6" s="1"/>
  <c r="L721" i="6"/>
  <c r="L721" i="6" a="1"/>
  <c r="K721" i="6" a="1"/>
  <c r="K721" i="6" s="1"/>
  <c r="AI720" i="6" a="1"/>
  <c r="AI720" i="6" s="1"/>
  <c r="AH720" i="6" a="1"/>
  <c r="AH720" i="6" s="1"/>
  <c r="AG720" i="6" a="1"/>
  <c r="AG720" i="6" s="1"/>
  <c r="AF720" i="6"/>
  <c r="AF720" i="6" a="1"/>
  <c r="AE720" i="6" a="1"/>
  <c r="AE720" i="6" s="1"/>
  <c r="AD720" i="6" a="1"/>
  <c r="AD720" i="6" s="1"/>
  <c r="AC720" i="6" a="1"/>
  <c r="AC720" i="6" s="1"/>
  <c r="AB720" i="6"/>
  <c r="AB720" i="6" a="1"/>
  <c r="AA720" i="6" a="1"/>
  <c r="AA720" i="6" s="1"/>
  <c r="Z720" i="6" a="1"/>
  <c r="Z720" i="6" s="1"/>
  <c r="Y720" i="6" a="1"/>
  <c r="Y720" i="6" s="1"/>
  <c r="X720" i="6" a="1"/>
  <c r="X720" i="6" s="1"/>
  <c r="W720" i="6" a="1"/>
  <c r="W720" i="6" s="1"/>
  <c r="V720" i="6" a="1"/>
  <c r="V720" i="6" s="1"/>
  <c r="U720" i="6" a="1"/>
  <c r="U720" i="6" s="1"/>
  <c r="T720" i="6" a="1"/>
  <c r="T720" i="6" s="1"/>
  <c r="S720" i="6"/>
  <c r="S720" i="6" a="1"/>
  <c r="R720" i="6" a="1"/>
  <c r="R720" i="6" s="1"/>
  <c r="Q720" i="6" a="1"/>
  <c r="Q720" i="6" s="1"/>
  <c r="P720" i="6"/>
  <c r="P720" i="6" a="1"/>
  <c r="O720" i="6" a="1"/>
  <c r="O720" i="6" s="1"/>
  <c r="N720" i="6" a="1"/>
  <c r="N720" i="6" s="1"/>
  <c r="M720" i="6" a="1"/>
  <c r="M720" i="6" s="1"/>
  <c r="L720" i="6" a="1"/>
  <c r="L720" i="6" s="1"/>
  <c r="K720" i="6" a="1"/>
  <c r="K720" i="6" s="1"/>
  <c r="AI719" i="6" a="1"/>
  <c r="AI719" i="6" s="1"/>
  <c r="AH719" i="6" a="1"/>
  <c r="AH719" i="6" s="1"/>
  <c r="AG719" i="6" a="1"/>
  <c r="AG719" i="6" s="1"/>
  <c r="AF719" i="6" a="1"/>
  <c r="AF719" i="6" s="1"/>
  <c r="AE719" i="6" a="1"/>
  <c r="AE719" i="6" s="1"/>
  <c r="AD719" i="6" a="1"/>
  <c r="AD719" i="6" s="1"/>
  <c r="AC719" i="6" a="1"/>
  <c r="AC719" i="6" s="1"/>
  <c r="AB719" i="6"/>
  <c r="AB719" i="6" a="1"/>
  <c r="AA719" i="6" a="1"/>
  <c r="AA719" i="6" s="1"/>
  <c r="Z719" i="6" a="1"/>
  <c r="Z719" i="6" s="1"/>
  <c r="Y719" i="6" a="1"/>
  <c r="Y719" i="6" s="1"/>
  <c r="X719" i="6"/>
  <c r="X719" i="6" a="1"/>
  <c r="W719" i="6" a="1"/>
  <c r="W719" i="6" s="1"/>
  <c r="V719" i="6" a="1"/>
  <c r="V719" i="6" s="1"/>
  <c r="U719" i="6" a="1"/>
  <c r="U719" i="6" s="1"/>
  <c r="T719" i="6" a="1"/>
  <c r="T719" i="6" s="1"/>
  <c r="S719" i="6" a="1"/>
  <c r="S719" i="6" s="1"/>
  <c r="R719" i="6" a="1"/>
  <c r="R719" i="6" s="1"/>
  <c r="Q719" i="6" a="1"/>
  <c r="Q719" i="6" s="1"/>
  <c r="P719" i="6" a="1"/>
  <c r="P719" i="6" s="1"/>
  <c r="O719" i="6"/>
  <c r="O719" i="6" a="1"/>
  <c r="N719" i="6" a="1"/>
  <c r="N719" i="6" s="1"/>
  <c r="M719" i="6" a="1"/>
  <c r="M719" i="6" s="1"/>
  <c r="L719" i="6"/>
  <c r="L719" i="6" a="1"/>
  <c r="K719" i="6" a="1"/>
  <c r="K719" i="6" s="1"/>
  <c r="AI718" i="6" a="1"/>
  <c r="AI718" i="6" s="1"/>
  <c r="AH718" i="6" a="1"/>
  <c r="AH718" i="6" s="1"/>
  <c r="AG718" i="6" a="1"/>
  <c r="AG718" i="6" s="1"/>
  <c r="AF718" i="6" a="1"/>
  <c r="AF718" i="6" s="1"/>
  <c r="AE718" i="6"/>
  <c r="AE718" i="6" a="1"/>
  <c r="AD718" i="6" a="1"/>
  <c r="AD718" i="6" s="1"/>
  <c r="AC718" i="6" a="1"/>
  <c r="AC718" i="6" s="1"/>
  <c r="AB718" i="6" a="1"/>
  <c r="AB718" i="6" s="1"/>
  <c r="AA718" i="6" a="1"/>
  <c r="AA718" i="6" s="1"/>
  <c r="Z718" i="6" a="1"/>
  <c r="Z718" i="6" s="1"/>
  <c r="Y718" i="6" a="1"/>
  <c r="Y718" i="6" s="1"/>
  <c r="X718" i="6" a="1"/>
  <c r="X718" i="6" s="1"/>
  <c r="W718" i="6" a="1"/>
  <c r="W718" i="6" s="1"/>
  <c r="V718" i="6" a="1"/>
  <c r="V718" i="6" s="1"/>
  <c r="U718" i="6" a="1"/>
  <c r="U718" i="6" s="1"/>
  <c r="T718" i="6" a="1"/>
  <c r="T718" i="6" s="1"/>
  <c r="S718" i="6" a="1"/>
  <c r="S718" i="6" s="1"/>
  <c r="R718" i="6"/>
  <c r="R718" i="6" a="1"/>
  <c r="Q718" i="6" a="1"/>
  <c r="Q718" i="6" s="1"/>
  <c r="P718" i="6" a="1"/>
  <c r="P718" i="6" s="1"/>
  <c r="O718" i="6" a="1"/>
  <c r="O718" i="6" s="1"/>
  <c r="N718" i="6" a="1"/>
  <c r="N718" i="6" s="1"/>
  <c r="M718" i="6" a="1"/>
  <c r="M718" i="6" s="1"/>
  <c r="L718" i="6" a="1"/>
  <c r="L718" i="6" s="1"/>
  <c r="K718" i="6"/>
  <c r="K718" i="6" a="1"/>
  <c r="AI717" i="6" a="1"/>
  <c r="AI717" i="6" s="1"/>
  <c r="AH717" i="6" a="1"/>
  <c r="AH717" i="6" s="1"/>
  <c r="AG717" i="6" a="1"/>
  <c r="AG717" i="6" s="1"/>
  <c r="AF717" i="6" a="1"/>
  <c r="AF717" i="6" s="1"/>
  <c r="AE717" i="6" a="1"/>
  <c r="AE717" i="6" s="1"/>
  <c r="AD717" i="6" a="1"/>
  <c r="AD717" i="6" s="1"/>
  <c r="AC717" i="6" a="1"/>
  <c r="AC717" i="6" s="1"/>
  <c r="AB717" i="6" a="1"/>
  <c r="AB717" i="6" s="1"/>
  <c r="AA717" i="6"/>
  <c r="AA717" i="6" a="1"/>
  <c r="Z717" i="6" a="1"/>
  <c r="Z717" i="6" s="1"/>
  <c r="Y717" i="6" a="1"/>
  <c r="Y717" i="6" s="1"/>
  <c r="X717" i="6" a="1"/>
  <c r="X717" i="6" s="1"/>
  <c r="W717" i="6" a="1"/>
  <c r="W717" i="6" s="1"/>
  <c r="V717" i="6" a="1"/>
  <c r="V717" i="6" s="1"/>
  <c r="U717" i="6" a="1"/>
  <c r="U717" i="6" s="1"/>
  <c r="T717" i="6" a="1"/>
  <c r="T717" i="6" s="1"/>
  <c r="S717" i="6" a="1"/>
  <c r="S717" i="6" s="1"/>
  <c r="R717" i="6" a="1"/>
  <c r="R717" i="6" s="1"/>
  <c r="Q717" i="6" a="1"/>
  <c r="Q717" i="6" s="1"/>
  <c r="P717" i="6"/>
  <c r="P717" i="6" a="1"/>
  <c r="O717" i="6" a="1"/>
  <c r="O717" i="6" s="1"/>
  <c r="N717" i="6"/>
  <c r="N717" i="6" a="1"/>
  <c r="M717" i="6" a="1"/>
  <c r="M717" i="6" s="1"/>
  <c r="L717" i="6" a="1"/>
  <c r="L717" i="6" s="1"/>
  <c r="K717" i="6" a="1"/>
  <c r="K717" i="6" s="1"/>
  <c r="AI716" i="6"/>
  <c r="AI716" i="6" a="1"/>
  <c r="AH716" i="6" a="1"/>
  <c r="AH716" i="6" s="1"/>
  <c r="AG716" i="6" a="1"/>
  <c r="AG716" i="6" s="1"/>
  <c r="AF716" i="6" a="1"/>
  <c r="AF716" i="6" s="1"/>
  <c r="AE716" i="6" a="1"/>
  <c r="AE716" i="6" s="1"/>
  <c r="AD716" i="6"/>
  <c r="AD716" i="6" a="1"/>
  <c r="AC716" i="6" a="1"/>
  <c r="AC716" i="6" s="1"/>
  <c r="AB716" i="6"/>
  <c r="AB716" i="6" a="1"/>
  <c r="AA716" i="6" a="1"/>
  <c r="AA716" i="6" s="1"/>
  <c r="Z716" i="6" a="1"/>
  <c r="Z716" i="6" s="1"/>
  <c r="Y716" i="6" a="1"/>
  <c r="Y716" i="6" s="1"/>
  <c r="X716" i="6" a="1"/>
  <c r="X716" i="6" s="1"/>
  <c r="W716" i="6" a="1"/>
  <c r="W716" i="6" s="1"/>
  <c r="V716" i="6" a="1"/>
  <c r="V716" i="6" s="1"/>
  <c r="U716" i="6" a="1"/>
  <c r="U716" i="6" s="1"/>
  <c r="T716" i="6" a="1"/>
  <c r="T716" i="6" s="1"/>
  <c r="S716" i="6" a="1"/>
  <c r="S716" i="6" s="1"/>
  <c r="R716" i="6" a="1"/>
  <c r="R716" i="6" s="1"/>
  <c r="Q716" i="6" a="1"/>
  <c r="Q716" i="6" s="1"/>
  <c r="P716" i="6"/>
  <c r="P716" i="6" a="1"/>
  <c r="O716" i="6" a="1"/>
  <c r="O716" i="6" s="1"/>
  <c r="N716" i="6" a="1"/>
  <c r="N716" i="6" s="1"/>
  <c r="M716" i="6" a="1"/>
  <c r="M716" i="6" s="1"/>
  <c r="L716" i="6"/>
  <c r="L716" i="6" a="1"/>
  <c r="K716" i="6" a="1"/>
  <c r="K716" i="6" s="1"/>
  <c r="AI715" i="6"/>
  <c r="AI715" i="6" a="1"/>
  <c r="AH715" i="6" a="1"/>
  <c r="AH715" i="6" s="1"/>
  <c r="AG715" i="6" a="1"/>
  <c r="AG715" i="6" s="1"/>
  <c r="AF715" i="6" a="1"/>
  <c r="AF715" i="6" s="1"/>
  <c r="AE715" i="6"/>
  <c r="AE715" i="6" a="1"/>
  <c r="AD715" i="6" a="1"/>
  <c r="AD715" i="6" s="1"/>
  <c r="AC715" i="6" a="1"/>
  <c r="AC715" i="6" s="1"/>
  <c r="AB715" i="6" a="1"/>
  <c r="AB715" i="6" s="1"/>
  <c r="AA715" i="6" a="1"/>
  <c r="AA715" i="6" s="1"/>
  <c r="Z715" i="6" a="1"/>
  <c r="Z715" i="6" s="1"/>
  <c r="Y715" i="6" a="1"/>
  <c r="Y715" i="6" s="1"/>
  <c r="X715" i="6"/>
  <c r="X715" i="6" a="1"/>
  <c r="W715" i="6" a="1"/>
  <c r="W715" i="6" s="1"/>
  <c r="V715" i="6" a="1"/>
  <c r="V715" i="6" s="1"/>
  <c r="U715" i="6" a="1"/>
  <c r="U715" i="6" s="1"/>
  <c r="T715" i="6" a="1"/>
  <c r="T715" i="6" s="1"/>
  <c r="S715" i="6"/>
  <c r="S715" i="6" a="1"/>
  <c r="R715" i="6" a="1"/>
  <c r="R715" i="6" s="1"/>
  <c r="Q715" i="6" a="1"/>
  <c r="Q715" i="6" s="1"/>
  <c r="P715" i="6" a="1"/>
  <c r="P715" i="6" s="1"/>
  <c r="O715" i="6" a="1"/>
  <c r="O715" i="6" s="1"/>
  <c r="N715" i="6" a="1"/>
  <c r="N715" i="6" s="1"/>
  <c r="M715" i="6" a="1"/>
  <c r="M715" i="6" s="1"/>
  <c r="L715" i="6"/>
  <c r="L715" i="6" a="1"/>
  <c r="K715" i="6" a="1"/>
  <c r="K715" i="6" s="1"/>
  <c r="AI714" i="6" a="1"/>
  <c r="AI714" i="6" s="1"/>
  <c r="AH714" i="6" a="1"/>
  <c r="AH714" i="6" s="1"/>
  <c r="AG714" i="6" a="1"/>
  <c r="AG714" i="6" s="1"/>
  <c r="AF714" i="6" a="1"/>
  <c r="AF714" i="6" s="1"/>
  <c r="AE714" i="6"/>
  <c r="AE714" i="6" a="1"/>
  <c r="AD714" i="6" a="1"/>
  <c r="AD714" i="6" s="1"/>
  <c r="AC714" i="6" a="1"/>
  <c r="AC714" i="6" s="1"/>
  <c r="AB714" i="6" a="1"/>
  <c r="AB714" i="6" s="1"/>
  <c r="AA714" i="6"/>
  <c r="AA714" i="6" a="1"/>
  <c r="Z714" i="6" a="1"/>
  <c r="Z714" i="6" s="1"/>
  <c r="Y714" i="6" a="1"/>
  <c r="Y714" i="6" s="1"/>
  <c r="X714" i="6"/>
  <c r="X714" i="6" a="1"/>
  <c r="W714" i="6" a="1"/>
  <c r="W714" i="6" s="1"/>
  <c r="V714" i="6" a="1"/>
  <c r="V714" i="6" s="1"/>
  <c r="U714" i="6" a="1"/>
  <c r="U714" i="6" s="1"/>
  <c r="T714" i="6" a="1"/>
  <c r="T714" i="6" s="1"/>
  <c r="S714" i="6" a="1"/>
  <c r="S714" i="6" s="1"/>
  <c r="R714" i="6" a="1"/>
  <c r="R714" i="6" s="1"/>
  <c r="Q714" i="6" a="1"/>
  <c r="Q714" i="6" s="1"/>
  <c r="P714" i="6" a="1"/>
  <c r="P714" i="6" s="1"/>
  <c r="O714" i="6" a="1"/>
  <c r="O714" i="6" s="1"/>
  <c r="N714" i="6" a="1"/>
  <c r="N714" i="6" s="1"/>
  <c r="M714" i="6" a="1"/>
  <c r="M714" i="6" s="1"/>
  <c r="L714" i="6" a="1"/>
  <c r="L714" i="6" s="1"/>
  <c r="K714" i="6" a="1"/>
  <c r="K714" i="6" s="1"/>
  <c r="AI713" i="6" a="1"/>
  <c r="AI713" i="6" s="1"/>
  <c r="AH713" i="6"/>
  <c r="AH713" i="6" a="1"/>
  <c r="AG713" i="6" a="1"/>
  <c r="AG713" i="6" s="1"/>
  <c r="AF713" i="6"/>
  <c r="AF713" i="6" a="1"/>
  <c r="AE713" i="6" a="1"/>
  <c r="AE713" i="6" s="1"/>
  <c r="AD713" i="6" a="1"/>
  <c r="AD713" i="6" s="1"/>
  <c r="AC713" i="6" a="1"/>
  <c r="AC713" i="6" s="1"/>
  <c r="AB713" i="6" a="1"/>
  <c r="AB713" i="6" s="1"/>
  <c r="AA713" i="6"/>
  <c r="AA713" i="6" a="1"/>
  <c r="Z713" i="6" a="1"/>
  <c r="Z713" i="6" s="1"/>
  <c r="Y713" i="6" a="1"/>
  <c r="Y713" i="6" s="1"/>
  <c r="X713" i="6" a="1"/>
  <c r="X713" i="6" s="1"/>
  <c r="W713" i="6"/>
  <c r="W713" i="6" a="1"/>
  <c r="V713" i="6" a="1"/>
  <c r="V713" i="6" s="1"/>
  <c r="U713" i="6" a="1"/>
  <c r="U713" i="6" s="1"/>
  <c r="T713" i="6"/>
  <c r="T713" i="6" a="1"/>
  <c r="S713" i="6" a="1"/>
  <c r="S713" i="6" s="1"/>
  <c r="R713" i="6" a="1"/>
  <c r="R713" i="6" s="1"/>
  <c r="Q713" i="6" a="1"/>
  <c r="Q713" i="6" s="1"/>
  <c r="P713" i="6" a="1"/>
  <c r="P713" i="6" s="1"/>
  <c r="O713" i="6" a="1"/>
  <c r="O713" i="6" s="1"/>
  <c r="N713" i="6" a="1"/>
  <c r="N713" i="6" s="1"/>
  <c r="M713" i="6" a="1"/>
  <c r="M713" i="6" s="1"/>
  <c r="L713" i="6" a="1"/>
  <c r="L713" i="6" s="1"/>
  <c r="K713" i="6" a="1"/>
  <c r="K713" i="6" s="1"/>
  <c r="AI712" i="6" a="1"/>
  <c r="AI712" i="6" s="1"/>
  <c r="AH712" i="6" a="1"/>
  <c r="AH712" i="6" s="1"/>
  <c r="AG712" i="6" a="1"/>
  <c r="AG712" i="6" s="1"/>
  <c r="AF712" i="6" a="1"/>
  <c r="AF712" i="6" s="1"/>
  <c r="AE712" i="6" a="1"/>
  <c r="AE712" i="6" s="1"/>
  <c r="AD712" i="6" a="1"/>
  <c r="AD712" i="6" s="1"/>
  <c r="AC712" i="6" a="1"/>
  <c r="AC712" i="6" s="1"/>
  <c r="AB712" i="6"/>
  <c r="AB712" i="6" a="1"/>
  <c r="AA712" i="6" a="1"/>
  <c r="AA712" i="6" s="1"/>
  <c r="Z712" i="6" a="1"/>
  <c r="Z712" i="6" s="1"/>
  <c r="Y712" i="6" a="1"/>
  <c r="Y712" i="6" s="1"/>
  <c r="X712" i="6" a="1"/>
  <c r="X712" i="6" s="1"/>
  <c r="W712" i="6" a="1"/>
  <c r="W712" i="6" s="1"/>
  <c r="V712" i="6" a="1"/>
  <c r="V712" i="6" s="1"/>
  <c r="U712" i="6" a="1"/>
  <c r="U712" i="6" s="1"/>
  <c r="T712" i="6" a="1"/>
  <c r="T712" i="6" s="1"/>
  <c r="S712" i="6"/>
  <c r="S712" i="6" a="1"/>
  <c r="R712" i="6" a="1"/>
  <c r="R712" i="6" s="1"/>
  <c r="Q712" i="6" a="1"/>
  <c r="Q712" i="6" s="1"/>
  <c r="P712" i="6"/>
  <c r="P712" i="6" a="1"/>
  <c r="O712" i="6" a="1"/>
  <c r="O712" i="6" s="1"/>
  <c r="N712" i="6" a="1"/>
  <c r="N712" i="6" s="1"/>
  <c r="M712" i="6" a="1"/>
  <c r="M712" i="6" s="1"/>
  <c r="L712" i="6"/>
  <c r="L712" i="6" a="1"/>
  <c r="K712" i="6" a="1"/>
  <c r="K712" i="6" s="1"/>
  <c r="AI711" i="6" a="1"/>
  <c r="AI711" i="6" s="1"/>
  <c r="AH711" i="6" a="1"/>
  <c r="AH711" i="6" s="1"/>
  <c r="AG711" i="6" a="1"/>
  <c r="AG711" i="6" s="1"/>
  <c r="AF711" i="6" a="1"/>
  <c r="AF711" i="6" s="1"/>
  <c r="AE711" i="6"/>
  <c r="AE711" i="6" a="1"/>
  <c r="AD711" i="6" a="1"/>
  <c r="AD711" i="6" s="1"/>
  <c r="AC711" i="6" a="1"/>
  <c r="AC711" i="6" s="1"/>
  <c r="AB711" i="6"/>
  <c r="AB711" i="6" a="1"/>
  <c r="AA711" i="6" a="1"/>
  <c r="AA711" i="6" s="1"/>
  <c r="Z711" i="6" a="1"/>
  <c r="Z711" i="6" s="1"/>
  <c r="Y711" i="6" a="1"/>
  <c r="Y711" i="6" s="1"/>
  <c r="X711" i="6"/>
  <c r="X711" i="6" a="1"/>
  <c r="W711" i="6" a="1"/>
  <c r="W711" i="6" s="1"/>
  <c r="V711" i="6" a="1"/>
  <c r="V711" i="6" s="1"/>
  <c r="U711" i="6" a="1"/>
  <c r="U711" i="6" s="1"/>
  <c r="T711" i="6" a="1"/>
  <c r="T711" i="6" s="1"/>
  <c r="S711" i="6" a="1"/>
  <c r="S711" i="6" s="1"/>
  <c r="R711" i="6" a="1"/>
  <c r="R711" i="6" s="1"/>
  <c r="Q711" i="6" a="1"/>
  <c r="Q711" i="6" s="1"/>
  <c r="P711" i="6" a="1"/>
  <c r="P711" i="6" s="1"/>
  <c r="O711" i="6"/>
  <c r="O711" i="6" a="1"/>
  <c r="N711" i="6" a="1"/>
  <c r="N711" i="6" s="1"/>
  <c r="M711" i="6" a="1"/>
  <c r="M711" i="6" s="1"/>
  <c r="L711" i="6"/>
  <c r="L711" i="6" a="1"/>
  <c r="K711" i="6" a="1"/>
  <c r="K711" i="6" s="1"/>
  <c r="AI710" i="6" a="1"/>
  <c r="AI710" i="6" s="1"/>
  <c r="AH710" i="6"/>
  <c r="AH710" i="6" a="1"/>
  <c r="AG710" i="6" a="1"/>
  <c r="AG710" i="6" s="1"/>
  <c r="AF710" i="6" a="1"/>
  <c r="AF710" i="6" s="1"/>
  <c r="AE710" i="6"/>
  <c r="AE710" i="6" a="1"/>
  <c r="AD710" i="6" a="1"/>
  <c r="AD710" i="6" s="1"/>
  <c r="AC710" i="6" a="1"/>
  <c r="AC710" i="6" s="1"/>
  <c r="AB710" i="6" a="1"/>
  <c r="AB710" i="6" s="1"/>
  <c r="AA710" i="6" a="1"/>
  <c r="AA710" i="6" s="1"/>
  <c r="Z710" i="6" a="1"/>
  <c r="Z710" i="6" s="1"/>
  <c r="Y710" i="6" a="1"/>
  <c r="Y710" i="6" s="1"/>
  <c r="X710" i="6" a="1"/>
  <c r="X710" i="6" s="1"/>
  <c r="W710" i="6" a="1"/>
  <c r="W710" i="6" s="1"/>
  <c r="V710" i="6"/>
  <c r="V710" i="6" a="1"/>
  <c r="U710" i="6" a="1"/>
  <c r="U710" i="6" s="1"/>
  <c r="T710" i="6" a="1"/>
  <c r="T710" i="6" s="1"/>
  <c r="S710" i="6" a="1"/>
  <c r="S710" i="6" s="1"/>
  <c r="R710" i="6"/>
  <c r="R710" i="6" a="1"/>
  <c r="Q710" i="6" a="1"/>
  <c r="Q710" i="6" s="1"/>
  <c r="P710" i="6" a="1"/>
  <c r="P710" i="6" s="1"/>
  <c r="O710" i="6"/>
  <c r="O710" i="6" a="1"/>
  <c r="N710" i="6" a="1"/>
  <c r="N710" i="6" s="1"/>
  <c r="M710" i="6" a="1"/>
  <c r="M710" i="6" s="1"/>
  <c r="L710" i="6" a="1"/>
  <c r="L710" i="6" s="1"/>
  <c r="K710" i="6" a="1"/>
  <c r="K710" i="6" s="1"/>
  <c r="AI709" i="6" a="1"/>
  <c r="AI709" i="6" s="1"/>
  <c r="AH709" i="6"/>
  <c r="AH709" i="6" a="1"/>
  <c r="AG709" i="6" a="1"/>
  <c r="AG709" i="6" s="1"/>
  <c r="AF709" i="6" a="1"/>
  <c r="AF709" i="6" s="1"/>
  <c r="AE709" i="6" a="1"/>
  <c r="AE709" i="6" s="1"/>
  <c r="AD709" i="6"/>
  <c r="AD709" i="6" a="1"/>
  <c r="AC709" i="6" a="1"/>
  <c r="AC709" i="6" s="1"/>
  <c r="AB709" i="6" a="1"/>
  <c r="AB709" i="6" s="1"/>
  <c r="AA709" i="6"/>
  <c r="AA709" i="6" a="1"/>
  <c r="Z709" i="6" a="1"/>
  <c r="Z709" i="6" s="1"/>
  <c r="Y709" i="6" a="1"/>
  <c r="Y709" i="6" s="1"/>
  <c r="X709" i="6" a="1"/>
  <c r="X709" i="6" s="1"/>
  <c r="W709" i="6" a="1"/>
  <c r="W709" i="6" s="1"/>
  <c r="V709" i="6" a="1"/>
  <c r="V709" i="6" s="1"/>
  <c r="U709" i="6" a="1"/>
  <c r="U709" i="6" s="1"/>
  <c r="T709" i="6" a="1"/>
  <c r="T709" i="6" s="1"/>
  <c r="S709" i="6" a="1"/>
  <c r="S709" i="6" s="1"/>
  <c r="R709" i="6"/>
  <c r="R709" i="6" a="1"/>
  <c r="Q709" i="6" a="1"/>
  <c r="Q709" i="6" s="1"/>
  <c r="P709" i="6" a="1"/>
  <c r="P709" i="6" s="1"/>
  <c r="O709" i="6" a="1"/>
  <c r="O709" i="6" s="1"/>
  <c r="N709" i="6"/>
  <c r="N709" i="6" a="1"/>
  <c r="M709" i="6" a="1"/>
  <c r="M709" i="6" s="1"/>
  <c r="L709" i="6" a="1"/>
  <c r="L709" i="6" s="1"/>
  <c r="K709" i="6"/>
  <c r="K709" i="6" a="1"/>
  <c r="AI708" i="6"/>
  <c r="AI708" i="6" a="1"/>
  <c r="AH708" i="6" a="1"/>
  <c r="AH708" i="6" s="1"/>
  <c r="AG708" i="6" a="1"/>
  <c r="AG708" i="6" s="1"/>
  <c r="AF708" i="6"/>
  <c r="AF708" i="6" a="1"/>
  <c r="AE708" i="6" a="1"/>
  <c r="AE708" i="6" s="1"/>
  <c r="AD708" i="6" a="1"/>
  <c r="AD708" i="6" s="1"/>
  <c r="AC708" i="6" a="1"/>
  <c r="AC708" i="6" s="1"/>
  <c r="AB708" i="6"/>
  <c r="AB708" i="6" a="1"/>
  <c r="AA708" i="6" a="1"/>
  <c r="AA708" i="6" s="1"/>
  <c r="Z708" i="6" a="1"/>
  <c r="Z708" i="6" s="1"/>
  <c r="Y708" i="6" a="1"/>
  <c r="Y708" i="6" s="1"/>
  <c r="X708" i="6" a="1"/>
  <c r="X708" i="6" s="1"/>
  <c r="W708" i="6" a="1"/>
  <c r="W708" i="6" s="1"/>
  <c r="V708" i="6" a="1"/>
  <c r="V708" i="6" s="1"/>
  <c r="U708" i="6" a="1"/>
  <c r="U708" i="6" s="1"/>
  <c r="T708" i="6" a="1"/>
  <c r="T708" i="6" s="1"/>
  <c r="S708" i="6"/>
  <c r="S708" i="6" a="1"/>
  <c r="R708" i="6" a="1"/>
  <c r="R708" i="6" s="1"/>
  <c r="Q708" i="6" a="1"/>
  <c r="Q708" i="6" s="1"/>
  <c r="P708" i="6"/>
  <c r="P708" i="6" a="1"/>
  <c r="O708" i="6" a="1"/>
  <c r="O708" i="6" s="1"/>
  <c r="N708" i="6" a="1"/>
  <c r="N708" i="6" s="1"/>
  <c r="M708" i="6" a="1"/>
  <c r="M708" i="6" s="1"/>
  <c r="L708" i="6"/>
  <c r="L708" i="6" a="1"/>
  <c r="K708" i="6" a="1"/>
  <c r="K708" i="6" s="1"/>
  <c r="AI707" i="6" a="1"/>
  <c r="AI707" i="6" s="1"/>
  <c r="AH707" i="6" a="1"/>
  <c r="AH707" i="6" s="1"/>
  <c r="AG707" i="6" a="1"/>
  <c r="AG707" i="6" s="1"/>
  <c r="AF707" i="6" a="1"/>
  <c r="AF707" i="6" s="1"/>
  <c r="AE707" i="6"/>
  <c r="AE707" i="6" a="1"/>
  <c r="AD707" i="6" a="1"/>
  <c r="AD707" i="6" s="1"/>
  <c r="AC707" i="6" a="1"/>
  <c r="AC707" i="6" s="1"/>
  <c r="AB707" i="6"/>
  <c r="AB707" i="6" a="1"/>
  <c r="AA707" i="6" a="1"/>
  <c r="AA707" i="6" s="1"/>
  <c r="Z707" i="6"/>
  <c r="Z707" i="6" a="1"/>
  <c r="Y707" i="6" a="1"/>
  <c r="Y707" i="6" s="1"/>
  <c r="X707" i="6"/>
  <c r="X707" i="6" a="1"/>
  <c r="W707" i="6" a="1"/>
  <c r="W707" i="6" s="1"/>
  <c r="V707" i="6" a="1"/>
  <c r="V707" i="6" s="1"/>
  <c r="U707" i="6" a="1"/>
  <c r="U707" i="6" s="1"/>
  <c r="T707" i="6"/>
  <c r="T707" i="6" a="1"/>
  <c r="S707" i="6" a="1"/>
  <c r="S707" i="6" s="1"/>
  <c r="R707" i="6" a="1"/>
  <c r="R707" i="6" s="1"/>
  <c r="Q707" i="6" a="1"/>
  <c r="Q707" i="6" s="1"/>
  <c r="P707" i="6"/>
  <c r="P707" i="6" a="1"/>
  <c r="O707" i="6" a="1"/>
  <c r="O707" i="6" s="1"/>
  <c r="N707" i="6" a="1"/>
  <c r="N707" i="6" s="1"/>
  <c r="M707" i="6" a="1"/>
  <c r="M707" i="6" s="1"/>
  <c r="L707" i="6"/>
  <c r="L707" i="6" a="1"/>
  <c r="K707" i="6" a="1"/>
  <c r="K707" i="6" s="1"/>
  <c r="AI706" i="6" a="1"/>
  <c r="AI706" i="6" s="1"/>
  <c r="AH706" i="6"/>
  <c r="AH706" i="6" a="1"/>
  <c r="AG706" i="6" a="1"/>
  <c r="AG706" i="6" s="1"/>
  <c r="AF706" i="6" a="1"/>
  <c r="AF706" i="6" s="1"/>
  <c r="AE706" i="6" a="1"/>
  <c r="AE706" i="6" s="1"/>
  <c r="AD706" i="6"/>
  <c r="AD706" i="6" a="1"/>
  <c r="AC706" i="6" a="1"/>
  <c r="AC706" i="6" s="1"/>
  <c r="AB706" i="6" a="1"/>
  <c r="AB706" i="6" s="1"/>
  <c r="AA706" i="6" a="1"/>
  <c r="AA706" i="6" s="1"/>
  <c r="Z706" i="6"/>
  <c r="Z706" i="6" a="1"/>
  <c r="Y706" i="6" a="1"/>
  <c r="Y706" i="6" s="1"/>
  <c r="X706" i="6"/>
  <c r="X706" i="6" a="1"/>
  <c r="W706" i="6" a="1"/>
  <c r="W706" i="6" s="1"/>
  <c r="V706" i="6"/>
  <c r="V706" i="6" a="1"/>
  <c r="U706" i="6" a="1"/>
  <c r="U706" i="6" s="1"/>
  <c r="T706" i="6" a="1"/>
  <c r="T706" i="6" s="1"/>
  <c r="S706" i="6" a="1"/>
  <c r="S706" i="6" s="1"/>
  <c r="R706" i="6"/>
  <c r="R706" i="6" a="1"/>
  <c r="Q706" i="6" a="1"/>
  <c r="Q706" i="6" s="1"/>
  <c r="P706" i="6" a="1"/>
  <c r="P706" i="6" s="1"/>
  <c r="O706" i="6" a="1"/>
  <c r="O706" i="6" s="1"/>
  <c r="N706" i="6"/>
  <c r="N706" i="6" a="1"/>
  <c r="M706" i="6" a="1"/>
  <c r="M706" i="6" s="1"/>
  <c r="L706" i="6" a="1"/>
  <c r="L706" i="6" s="1"/>
  <c r="K706" i="6" a="1"/>
  <c r="K706" i="6" s="1"/>
  <c r="AI705" i="6" a="1"/>
  <c r="AI705" i="6" s="1"/>
  <c r="AH705" i="6" a="1"/>
  <c r="AH705" i="6" s="1"/>
  <c r="AG705" i="6" a="1"/>
  <c r="AG705" i="6" s="1"/>
  <c r="AF705" i="6"/>
  <c r="AF705" i="6" a="1"/>
  <c r="AE705" i="6" a="1"/>
  <c r="AE705" i="6" s="1"/>
  <c r="AD705" i="6" a="1"/>
  <c r="AD705" i="6" s="1"/>
  <c r="AC705" i="6" a="1"/>
  <c r="AC705" i="6" s="1"/>
  <c r="AB705" i="6"/>
  <c r="AB705" i="6" a="1"/>
  <c r="AA705" i="6" a="1"/>
  <c r="AA705" i="6" s="1"/>
  <c r="Z705" i="6" a="1"/>
  <c r="Z705" i="6" s="1"/>
  <c r="Y705" i="6" a="1"/>
  <c r="Y705" i="6" s="1"/>
  <c r="X705" i="6"/>
  <c r="X705" i="6" a="1"/>
  <c r="W705" i="6" a="1"/>
  <c r="W705" i="6" s="1"/>
  <c r="V705" i="6"/>
  <c r="V705" i="6" a="1"/>
  <c r="U705" i="6" a="1"/>
  <c r="U705" i="6" s="1"/>
  <c r="T705" i="6"/>
  <c r="T705" i="6" a="1"/>
  <c r="S705" i="6" a="1"/>
  <c r="S705" i="6" s="1"/>
  <c r="R705" i="6" a="1"/>
  <c r="R705" i="6" s="1"/>
  <c r="Q705" i="6" a="1"/>
  <c r="Q705" i="6" s="1"/>
  <c r="P705" i="6"/>
  <c r="P705" i="6" a="1"/>
  <c r="O705" i="6" a="1"/>
  <c r="O705" i="6" s="1"/>
  <c r="N705" i="6" a="1"/>
  <c r="N705" i="6" s="1"/>
  <c r="M705" i="6" a="1"/>
  <c r="M705" i="6" s="1"/>
  <c r="L705" i="6"/>
  <c r="L705" i="6" a="1"/>
  <c r="K705" i="6" a="1"/>
  <c r="K705" i="6" s="1"/>
  <c r="AI704" i="6" a="1"/>
  <c r="AI704" i="6" s="1"/>
  <c r="AH704" i="6"/>
  <c r="AH704" i="6" a="1"/>
  <c r="AG704" i="6" a="1"/>
  <c r="AG704" i="6" s="1"/>
  <c r="AF704" i="6" a="1"/>
  <c r="AF704" i="6" s="1"/>
  <c r="AE704" i="6" a="1"/>
  <c r="AE704" i="6" s="1"/>
  <c r="AD704" i="6" a="1"/>
  <c r="AD704" i="6" s="1"/>
  <c r="AC704" i="6" a="1"/>
  <c r="AC704" i="6" s="1"/>
  <c r="AB704" i="6" a="1"/>
  <c r="AB704" i="6" s="1"/>
  <c r="AA704" i="6" a="1"/>
  <c r="AA704" i="6" s="1"/>
  <c r="Z704" i="6" a="1"/>
  <c r="Z704" i="6" s="1"/>
  <c r="Y704" i="6" a="1"/>
  <c r="Y704" i="6" s="1"/>
  <c r="X704" i="6" a="1"/>
  <c r="X704" i="6" s="1"/>
  <c r="W704" i="6" a="1"/>
  <c r="W704" i="6" s="1"/>
  <c r="V704" i="6" a="1"/>
  <c r="V704" i="6" s="1"/>
  <c r="U704" i="6" a="1"/>
  <c r="U704" i="6" s="1"/>
  <c r="T704" i="6" a="1"/>
  <c r="T704" i="6" s="1"/>
  <c r="S704" i="6" a="1"/>
  <c r="S704" i="6" s="1"/>
  <c r="R704" i="6" a="1"/>
  <c r="R704" i="6" s="1"/>
  <c r="Q704" i="6" a="1"/>
  <c r="Q704" i="6" s="1"/>
  <c r="P704" i="6" a="1"/>
  <c r="P704" i="6" s="1"/>
  <c r="O704" i="6" a="1"/>
  <c r="O704" i="6" s="1"/>
  <c r="N704" i="6" a="1"/>
  <c r="N704" i="6" s="1"/>
  <c r="M704" i="6" a="1"/>
  <c r="M704" i="6" s="1"/>
  <c r="L704" i="6" a="1"/>
  <c r="L704" i="6" s="1"/>
  <c r="K704" i="6" a="1"/>
  <c r="K704" i="6" s="1"/>
  <c r="AI703" i="6" a="1"/>
  <c r="AI703" i="6" s="1"/>
  <c r="AH703" i="6" a="1"/>
  <c r="AH703" i="6" s="1"/>
  <c r="AG703" i="6" a="1"/>
  <c r="AG703" i="6" s="1"/>
  <c r="AF703" i="6" a="1"/>
  <c r="AF703" i="6" s="1"/>
  <c r="AE703" i="6" a="1"/>
  <c r="AE703" i="6" s="1"/>
  <c r="AD703" i="6" a="1"/>
  <c r="AD703" i="6" s="1"/>
  <c r="AC703" i="6" a="1"/>
  <c r="AC703" i="6" s="1"/>
  <c r="AB703" i="6" a="1"/>
  <c r="AB703" i="6" s="1"/>
  <c r="AA703" i="6" a="1"/>
  <c r="AA703" i="6" s="1"/>
  <c r="Z703" i="6" a="1"/>
  <c r="Z703" i="6" s="1"/>
  <c r="Y703" i="6" a="1"/>
  <c r="Y703" i="6" s="1"/>
  <c r="X703" i="6" a="1"/>
  <c r="X703" i="6" s="1"/>
  <c r="W703" i="6" a="1"/>
  <c r="W703" i="6" s="1"/>
  <c r="V703" i="6" a="1"/>
  <c r="V703" i="6" s="1"/>
  <c r="U703" i="6" a="1"/>
  <c r="U703" i="6" s="1"/>
  <c r="T703" i="6" a="1"/>
  <c r="T703" i="6" s="1"/>
  <c r="S703" i="6" a="1"/>
  <c r="S703" i="6" s="1"/>
  <c r="R703" i="6" a="1"/>
  <c r="R703" i="6" s="1"/>
  <c r="Q703" i="6" a="1"/>
  <c r="Q703" i="6" s="1"/>
  <c r="P703" i="6" a="1"/>
  <c r="P703" i="6" s="1"/>
  <c r="O703" i="6" a="1"/>
  <c r="O703" i="6" s="1"/>
  <c r="N703" i="6" a="1"/>
  <c r="N703" i="6" s="1"/>
  <c r="M703" i="6" a="1"/>
  <c r="M703" i="6" s="1"/>
  <c r="L703" i="6" a="1"/>
  <c r="L703" i="6" s="1"/>
  <c r="K703" i="6" a="1"/>
  <c r="K703" i="6" s="1"/>
  <c r="AI702" i="6" a="1"/>
  <c r="AI702" i="6" s="1"/>
  <c r="AH702" i="6" a="1"/>
  <c r="AH702" i="6" s="1"/>
  <c r="AG702" i="6" a="1"/>
  <c r="AG702" i="6" s="1"/>
  <c r="AF702" i="6" a="1"/>
  <c r="AF702" i="6" s="1"/>
  <c r="AE702" i="6" a="1"/>
  <c r="AE702" i="6" s="1"/>
  <c r="AD702" i="6" a="1"/>
  <c r="AD702" i="6" s="1"/>
  <c r="AC702" i="6" a="1"/>
  <c r="AC702" i="6" s="1"/>
  <c r="AB702" i="6" a="1"/>
  <c r="AB702" i="6" s="1"/>
  <c r="AA702" i="6" a="1"/>
  <c r="AA702" i="6" s="1"/>
  <c r="Z702" i="6" a="1"/>
  <c r="Z702" i="6" s="1"/>
  <c r="Y702" i="6" a="1"/>
  <c r="Y702" i="6" s="1"/>
  <c r="X702" i="6" a="1"/>
  <c r="X702" i="6" s="1"/>
  <c r="W702" i="6" a="1"/>
  <c r="W702" i="6" s="1"/>
  <c r="V702" i="6" a="1"/>
  <c r="V702" i="6" s="1"/>
  <c r="U702" i="6" a="1"/>
  <c r="U702" i="6" s="1"/>
  <c r="T702" i="6" a="1"/>
  <c r="T702" i="6" s="1"/>
  <c r="S702" i="6" a="1"/>
  <c r="S702" i="6" s="1"/>
  <c r="R702" i="6" a="1"/>
  <c r="R702" i="6" s="1"/>
  <c r="Q702" i="6" a="1"/>
  <c r="Q702" i="6" s="1"/>
  <c r="P702" i="6" a="1"/>
  <c r="P702" i="6" s="1"/>
  <c r="O702" i="6" a="1"/>
  <c r="O702" i="6" s="1"/>
  <c r="N702" i="6" a="1"/>
  <c r="N702" i="6" s="1"/>
  <c r="M702" i="6" a="1"/>
  <c r="M702" i="6" s="1"/>
  <c r="L702" i="6" a="1"/>
  <c r="L702" i="6" s="1"/>
  <c r="K702" i="6" a="1"/>
  <c r="K702" i="6" s="1"/>
  <c r="AI701" i="6" a="1"/>
  <c r="AI701" i="6" s="1"/>
  <c r="AH701" i="6" a="1"/>
  <c r="AH701" i="6" s="1"/>
  <c r="AG701" i="6" a="1"/>
  <c r="AG701" i="6" s="1"/>
  <c r="AF701" i="6" a="1"/>
  <c r="AF701" i="6" s="1"/>
  <c r="AE701" i="6" a="1"/>
  <c r="AE701" i="6" s="1"/>
  <c r="AD701" i="6" a="1"/>
  <c r="AD701" i="6" s="1"/>
  <c r="AC701" i="6" a="1"/>
  <c r="AC701" i="6" s="1"/>
  <c r="AB701" i="6" a="1"/>
  <c r="AB701" i="6" s="1"/>
  <c r="AA701" i="6" a="1"/>
  <c r="AA701" i="6" s="1"/>
  <c r="Z701" i="6" a="1"/>
  <c r="Z701" i="6" s="1"/>
  <c r="Y701" i="6" a="1"/>
  <c r="Y701" i="6" s="1"/>
  <c r="X701" i="6" a="1"/>
  <c r="X701" i="6" s="1"/>
  <c r="W701" i="6" a="1"/>
  <c r="W701" i="6" s="1"/>
  <c r="V701" i="6" a="1"/>
  <c r="V701" i="6" s="1"/>
  <c r="U701" i="6" a="1"/>
  <c r="U701" i="6" s="1"/>
  <c r="T701" i="6" a="1"/>
  <c r="T701" i="6" s="1"/>
  <c r="S701" i="6" a="1"/>
  <c r="S701" i="6" s="1"/>
  <c r="R701" i="6" a="1"/>
  <c r="R701" i="6" s="1"/>
  <c r="Q701" i="6" a="1"/>
  <c r="Q701" i="6" s="1"/>
  <c r="P701" i="6" a="1"/>
  <c r="P701" i="6" s="1"/>
  <c r="O701" i="6" a="1"/>
  <c r="O701" i="6" s="1"/>
  <c r="N701" i="6" a="1"/>
  <c r="N701" i="6" s="1"/>
  <c r="M701" i="6" a="1"/>
  <c r="M701" i="6" s="1"/>
  <c r="L701" i="6" a="1"/>
  <c r="L701" i="6" s="1"/>
  <c r="K701" i="6" a="1"/>
  <c r="K701" i="6" s="1"/>
  <c r="AI700" i="6" a="1"/>
  <c r="AI700" i="6" s="1"/>
  <c r="AH700" i="6" a="1"/>
  <c r="AH700" i="6" s="1"/>
  <c r="AG700" i="6" a="1"/>
  <c r="AG700" i="6" s="1"/>
  <c r="AF700" i="6" a="1"/>
  <c r="AF700" i="6" s="1"/>
  <c r="AE700" i="6" a="1"/>
  <c r="AE700" i="6" s="1"/>
  <c r="AD700" i="6" a="1"/>
  <c r="AD700" i="6" s="1"/>
  <c r="AC700" i="6" a="1"/>
  <c r="AC700" i="6" s="1"/>
  <c r="AB700" i="6" a="1"/>
  <c r="AB700" i="6" s="1"/>
  <c r="AA700" i="6" a="1"/>
  <c r="AA700" i="6" s="1"/>
  <c r="Z700" i="6" a="1"/>
  <c r="Z700" i="6" s="1"/>
  <c r="Y700" i="6" a="1"/>
  <c r="Y700" i="6" s="1"/>
  <c r="X700" i="6" a="1"/>
  <c r="X700" i="6" s="1"/>
  <c r="W700" i="6" a="1"/>
  <c r="W700" i="6" s="1"/>
  <c r="V700" i="6" a="1"/>
  <c r="V700" i="6" s="1"/>
  <c r="U700" i="6" a="1"/>
  <c r="U700" i="6" s="1"/>
  <c r="T700" i="6" a="1"/>
  <c r="T700" i="6" s="1"/>
  <c r="S700" i="6" a="1"/>
  <c r="S700" i="6" s="1"/>
  <c r="R700" i="6" a="1"/>
  <c r="R700" i="6" s="1"/>
  <c r="Q700" i="6" a="1"/>
  <c r="Q700" i="6" s="1"/>
  <c r="P700" i="6" a="1"/>
  <c r="P700" i="6" s="1"/>
  <c r="O700" i="6" a="1"/>
  <c r="O700" i="6" s="1"/>
  <c r="N700" i="6" a="1"/>
  <c r="N700" i="6" s="1"/>
  <c r="M700" i="6" a="1"/>
  <c r="M700" i="6" s="1"/>
  <c r="L700" i="6" a="1"/>
  <c r="L700" i="6" s="1"/>
  <c r="K700" i="6" a="1"/>
  <c r="K700" i="6" s="1"/>
  <c r="AI699" i="6" a="1"/>
  <c r="AI699" i="6" s="1"/>
  <c r="AH699" i="6" a="1"/>
  <c r="AH699" i="6" s="1"/>
  <c r="AG699" i="6" a="1"/>
  <c r="AG699" i="6" s="1"/>
  <c r="AF699" i="6" a="1"/>
  <c r="AF699" i="6" s="1"/>
  <c r="AE699" i="6" a="1"/>
  <c r="AE699" i="6" s="1"/>
  <c r="AD699" i="6" a="1"/>
  <c r="AD699" i="6" s="1"/>
  <c r="AC699" i="6" a="1"/>
  <c r="AC699" i="6" s="1"/>
  <c r="AB699" i="6" a="1"/>
  <c r="AB699" i="6" s="1"/>
  <c r="AA699" i="6" a="1"/>
  <c r="AA699" i="6" s="1"/>
  <c r="Z699" i="6" a="1"/>
  <c r="Z699" i="6" s="1"/>
  <c r="Y699" i="6"/>
  <c r="Y699" i="6" a="1"/>
  <c r="X699" i="6" a="1"/>
  <c r="X699" i="6" s="1"/>
  <c r="W699" i="6" a="1"/>
  <c r="W699" i="6" s="1"/>
  <c r="V699" i="6" a="1"/>
  <c r="V699" i="6" s="1"/>
  <c r="U699" i="6" a="1"/>
  <c r="U699" i="6" s="1"/>
  <c r="T699" i="6" a="1"/>
  <c r="T699" i="6" s="1"/>
  <c r="S699" i="6" a="1"/>
  <c r="S699" i="6" s="1"/>
  <c r="R699" i="6" a="1"/>
  <c r="R699" i="6" s="1"/>
  <c r="Q699" i="6" a="1"/>
  <c r="Q699" i="6" s="1"/>
  <c r="P699" i="6" a="1"/>
  <c r="P699" i="6" s="1"/>
  <c r="O699" i="6" a="1"/>
  <c r="O699" i="6" s="1"/>
  <c r="N699" i="6" a="1"/>
  <c r="N699" i="6" s="1"/>
  <c r="M699" i="6" a="1"/>
  <c r="M699" i="6" s="1"/>
  <c r="L699" i="6" a="1"/>
  <c r="L699" i="6" s="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a="1"/>
  <c r="Y698" i="6" s="1"/>
  <c r="X698" i="6" a="1"/>
  <c r="X698" i="6" s="1"/>
  <c r="W698" i="6" a="1"/>
  <c r="W698" i="6" s="1"/>
  <c r="V698" i="6" a="1"/>
  <c r="V698" i="6" s="1"/>
  <c r="U698" i="6"/>
  <c r="U698" i="6" a="1"/>
  <c r="T698" i="6" a="1"/>
  <c r="T698" i="6" s="1"/>
  <c r="S698" i="6" a="1"/>
  <c r="S698" i="6" s="1"/>
  <c r="R698" i="6" a="1"/>
  <c r="R698" i="6" s="1"/>
  <c r="Q698" i="6" a="1"/>
  <c r="Q698" i="6" s="1"/>
  <c r="P698" i="6" a="1"/>
  <c r="P698" i="6" s="1"/>
  <c r="O698" i="6" a="1"/>
  <c r="O698" i="6" s="1"/>
  <c r="N698" i="6" a="1"/>
  <c r="N698" i="6" s="1"/>
  <c r="M698" i="6" a="1"/>
  <c r="M698" i="6" s="1"/>
  <c r="L698" i="6" a="1"/>
  <c r="L698" i="6" s="1"/>
  <c r="K698" i="6" a="1"/>
  <c r="K698" i="6" s="1"/>
  <c r="AI697" i="6" a="1"/>
  <c r="AI697" i="6" s="1"/>
  <c r="AH697" i="6" a="1"/>
  <c r="AH697" i="6" s="1"/>
  <c r="AG697" i="6" a="1"/>
  <c r="AG697" i="6" s="1"/>
  <c r="AF697" i="6" a="1"/>
  <c r="AF697" i="6" s="1"/>
  <c r="AE697" i="6" a="1"/>
  <c r="AE697" i="6" s="1"/>
  <c r="AD697" i="6" a="1"/>
  <c r="AD697" i="6" s="1"/>
  <c r="AC697" i="6" a="1"/>
  <c r="AC697" i="6" s="1"/>
  <c r="AB697" i="6" a="1"/>
  <c r="AB697" i="6" s="1"/>
  <c r="AA697" i="6" a="1"/>
  <c r="AA697" i="6" s="1"/>
  <c r="Z697" i="6" a="1"/>
  <c r="Z697" i="6" s="1"/>
  <c r="Y697" i="6" a="1"/>
  <c r="Y697" i="6" s="1"/>
  <c r="X697" i="6" a="1"/>
  <c r="X697" i="6" s="1"/>
  <c r="W697" i="6" a="1"/>
  <c r="W697" i="6" s="1"/>
  <c r="V697" i="6" a="1"/>
  <c r="V697" i="6" s="1"/>
  <c r="U697" i="6" a="1"/>
  <c r="U697" i="6" s="1"/>
  <c r="T697" i="6" a="1"/>
  <c r="T697" i="6" s="1"/>
  <c r="S697" i="6" a="1"/>
  <c r="S697" i="6" s="1"/>
  <c r="R697" i="6" a="1"/>
  <c r="R697" i="6" s="1"/>
  <c r="Q697" i="6" a="1"/>
  <c r="Q697" i="6" s="1"/>
  <c r="P697" i="6" a="1"/>
  <c r="P697" i="6" s="1"/>
  <c r="O697" i="6" a="1"/>
  <c r="O697" i="6" s="1"/>
  <c r="N697" i="6" a="1"/>
  <c r="N697" i="6" s="1"/>
  <c r="M697" i="6" a="1"/>
  <c r="M697" i="6" s="1"/>
  <c r="L697" i="6" a="1"/>
  <c r="L697" i="6" s="1"/>
  <c r="K697" i="6" a="1"/>
  <c r="K697" i="6" s="1"/>
  <c r="AI696" i="6" a="1"/>
  <c r="AI696" i="6" s="1"/>
  <c r="AH696" i="6" a="1"/>
  <c r="AH696" i="6" s="1"/>
  <c r="AG696" i="6" a="1"/>
  <c r="AG696" i="6" s="1"/>
  <c r="AF696" i="6" a="1"/>
  <c r="AF696" i="6" s="1"/>
  <c r="AE696" i="6" a="1"/>
  <c r="AE696" i="6" s="1"/>
  <c r="AD696" i="6" a="1"/>
  <c r="AD696" i="6" s="1"/>
  <c r="AC696" i="6"/>
  <c r="AC696" i="6" a="1"/>
  <c r="AB696" i="6" a="1"/>
  <c r="AB696" i="6" s="1"/>
  <c r="AA696" i="6" a="1"/>
  <c r="AA696" i="6" s="1"/>
  <c r="Z696" i="6" a="1"/>
  <c r="Z696" i="6" s="1"/>
  <c r="Y696" i="6" a="1"/>
  <c r="Y696" i="6" s="1"/>
  <c r="X696" i="6" a="1"/>
  <c r="X696" i="6" s="1"/>
  <c r="W696" i="6" a="1"/>
  <c r="W696" i="6" s="1"/>
  <c r="V696" i="6" a="1"/>
  <c r="V696" i="6" s="1"/>
  <c r="U696" i="6" a="1"/>
  <c r="U696" i="6" s="1"/>
  <c r="T696" i="6" a="1"/>
  <c r="T696" i="6" s="1"/>
  <c r="S696" i="6" a="1"/>
  <c r="S696" i="6" s="1"/>
  <c r="R696" i="6" a="1"/>
  <c r="R696" i="6" s="1"/>
  <c r="Q696" i="6" a="1"/>
  <c r="Q696" i="6" s="1"/>
  <c r="P696" i="6" a="1"/>
  <c r="P696" i="6" s="1"/>
  <c r="O696" i="6" a="1"/>
  <c r="O696" i="6" s="1"/>
  <c r="N696" i="6" a="1"/>
  <c r="N696" i="6" s="1"/>
  <c r="M696" i="6" a="1"/>
  <c r="M696" i="6" s="1"/>
  <c r="L696" i="6" a="1"/>
  <c r="L696" i="6" s="1"/>
  <c r="K696" i="6" a="1"/>
  <c r="K696" i="6" s="1"/>
  <c r="AI695" i="6" a="1"/>
  <c r="AI695" i="6" s="1"/>
  <c r="AH695" i="6" a="1"/>
  <c r="AH695" i="6" s="1"/>
  <c r="AG695" i="6" a="1"/>
  <c r="AG695" i="6" s="1"/>
  <c r="AF695" i="6" a="1"/>
  <c r="AF695" i="6" s="1"/>
  <c r="AE695" i="6" a="1"/>
  <c r="AE695" i="6" s="1"/>
  <c r="AD695" i="6" a="1"/>
  <c r="AD695" i="6" s="1"/>
  <c r="AC695" i="6" a="1"/>
  <c r="AC695" i="6" s="1"/>
  <c r="AB695" i="6" a="1"/>
  <c r="AB695" i="6" s="1"/>
  <c r="AA695" i="6" a="1"/>
  <c r="AA695" i="6" s="1"/>
  <c r="Z695" i="6" a="1"/>
  <c r="Z695" i="6" s="1"/>
  <c r="Y695" i="6"/>
  <c r="Y695" i="6" a="1"/>
  <c r="X695" i="6" a="1"/>
  <c r="X695" i="6" s="1"/>
  <c r="W695" i="6" a="1"/>
  <c r="W695" i="6" s="1"/>
  <c r="V695" i="6" a="1"/>
  <c r="V695" i="6" s="1"/>
  <c r="U695" i="6" a="1"/>
  <c r="U695" i="6" s="1"/>
  <c r="T695" i="6" a="1"/>
  <c r="T695" i="6" s="1"/>
  <c r="S695" i="6" a="1"/>
  <c r="S695" i="6" s="1"/>
  <c r="R695" i="6" a="1"/>
  <c r="R695" i="6" s="1"/>
  <c r="Q695" i="6" a="1"/>
  <c r="Q695" i="6" s="1"/>
  <c r="P695" i="6" a="1"/>
  <c r="P695" i="6" s="1"/>
  <c r="O695" i="6" a="1"/>
  <c r="O695" i="6" s="1"/>
  <c r="N695" i="6" a="1"/>
  <c r="N695" i="6" s="1"/>
  <c r="M695" i="6" a="1"/>
  <c r="M695" i="6" s="1"/>
  <c r="L695" i="6" a="1"/>
  <c r="L695" i="6" s="1"/>
  <c r="K695" i="6" a="1"/>
  <c r="K695" i="6" s="1"/>
  <c r="AI694" i="6" a="1"/>
  <c r="AI694" i="6" s="1"/>
  <c r="AH694" i="6" a="1"/>
  <c r="AH694" i="6" s="1"/>
  <c r="AG694" i="6" a="1"/>
  <c r="AG694" i="6" s="1"/>
  <c r="AF694" i="6" a="1"/>
  <c r="AF694" i="6" s="1"/>
  <c r="AE694" i="6" a="1"/>
  <c r="AE694" i="6" s="1"/>
  <c r="AD694" i="6" a="1"/>
  <c r="AD694" i="6" s="1"/>
  <c r="AC694" i="6" a="1"/>
  <c r="AC694" i="6" s="1"/>
  <c r="AB694" i="6" a="1"/>
  <c r="AB694" i="6" s="1"/>
  <c r="AA694" i="6" a="1"/>
  <c r="AA694" i="6" s="1"/>
  <c r="Z694" i="6" a="1"/>
  <c r="Z694" i="6" s="1"/>
  <c r="Y694" i="6" a="1"/>
  <c r="Y694" i="6" s="1"/>
  <c r="X694" i="6" a="1"/>
  <c r="X694" i="6" s="1"/>
  <c r="W694" i="6" a="1"/>
  <c r="W694" i="6" s="1"/>
  <c r="V694" i="6" a="1"/>
  <c r="V694" i="6" s="1"/>
  <c r="U694" i="6" a="1"/>
  <c r="U694" i="6" s="1"/>
  <c r="T694" i="6" a="1"/>
  <c r="T694" i="6" s="1"/>
  <c r="S694" i="6" a="1"/>
  <c r="S694" i="6" s="1"/>
  <c r="R694" i="6" a="1"/>
  <c r="R694" i="6" s="1"/>
  <c r="Q694" i="6" a="1"/>
  <c r="Q694" i="6" s="1"/>
  <c r="P694" i="6" a="1"/>
  <c r="P694" i="6" s="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a="1"/>
  <c r="AD693" i="6" s="1"/>
  <c r="AC693" i="6" a="1"/>
  <c r="AC693" i="6" s="1"/>
  <c r="AB693" i="6" a="1"/>
  <c r="AB693" i="6" s="1"/>
  <c r="AA693" i="6" a="1"/>
  <c r="AA693" i="6" s="1"/>
  <c r="Z693" i="6" a="1"/>
  <c r="Z693" i="6" s="1"/>
  <c r="Y693" i="6" a="1"/>
  <c r="Y693" i="6" s="1"/>
  <c r="X693" i="6" a="1"/>
  <c r="X693" i="6" s="1"/>
  <c r="W693" i="6" a="1"/>
  <c r="W693" i="6" s="1"/>
  <c r="V693" i="6" a="1"/>
  <c r="V693" i="6" s="1"/>
  <c r="U693" i="6" a="1"/>
  <c r="U693" i="6" s="1"/>
  <c r="T693" i="6" a="1"/>
  <c r="T693" i="6" s="1"/>
  <c r="S693" i="6" a="1"/>
  <c r="S693" i="6" s="1"/>
  <c r="R693" i="6" a="1"/>
  <c r="R693" i="6" s="1"/>
  <c r="Q693" i="6"/>
  <c r="Q693" i="6" a="1"/>
  <c r="P693" i="6" a="1"/>
  <c r="P693" i="6" s="1"/>
  <c r="O693" i="6" a="1"/>
  <c r="O693" i="6" s="1"/>
  <c r="N693" i="6" a="1"/>
  <c r="N693" i="6" s="1"/>
  <c r="M693" i="6" a="1"/>
  <c r="M693" i="6" s="1"/>
  <c r="L693" i="6" a="1"/>
  <c r="L693" i="6" s="1"/>
  <c r="K693" i="6" a="1"/>
  <c r="K693" i="6" s="1"/>
  <c r="AI692" i="6" a="1"/>
  <c r="AI692" i="6" s="1"/>
  <c r="AH692" i="6" a="1"/>
  <c r="AH692" i="6" s="1"/>
  <c r="AG692" i="6" a="1"/>
  <c r="AG692" i="6" s="1"/>
  <c r="AF692" i="6" a="1"/>
  <c r="AF692" i="6" s="1"/>
  <c r="AE692" i="6" a="1"/>
  <c r="AE692" i="6" s="1"/>
  <c r="AD692" i="6" a="1"/>
  <c r="AD692" i="6" s="1"/>
  <c r="AC692" i="6" a="1"/>
  <c r="AC692" i="6" s="1"/>
  <c r="AB692" i="6" a="1"/>
  <c r="AB692" i="6" s="1"/>
  <c r="AA692" i="6" a="1"/>
  <c r="AA692" i="6" s="1"/>
  <c r="Z692" i="6" a="1"/>
  <c r="Z692" i="6" s="1"/>
  <c r="Y692" i="6" a="1"/>
  <c r="Y692" i="6" s="1"/>
  <c r="X692" i="6" a="1"/>
  <c r="X692" i="6" s="1"/>
  <c r="W692" i="6" a="1"/>
  <c r="W692" i="6" s="1"/>
  <c r="V692" i="6" a="1"/>
  <c r="V692" i="6" s="1"/>
  <c r="U692" i="6" a="1"/>
  <c r="U692" i="6" s="1"/>
  <c r="T692" i="6" a="1"/>
  <c r="T692" i="6" s="1"/>
  <c r="S692" i="6" a="1"/>
  <c r="S692" i="6" s="1"/>
  <c r="R692" i="6" a="1"/>
  <c r="R692" i="6" s="1"/>
  <c r="Q692" i="6" a="1"/>
  <c r="Q692" i="6" s="1"/>
  <c r="P692" i="6" a="1"/>
  <c r="P692" i="6" s="1"/>
  <c r="O692" i="6" a="1"/>
  <c r="O692" i="6" s="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a="1"/>
  <c r="X691" i="6" s="1"/>
  <c r="W691" i="6" a="1"/>
  <c r="W691" i="6" s="1"/>
  <c r="V691" i="6" a="1"/>
  <c r="V691" i="6" s="1"/>
  <c r="U691" i="6" a="1"/>
  <c r="U691" i="6" s="1"/>
  <c r="T691" i="6" a="1"/>
  <c r="T691" i="6" s="1"/>
  <c r="S691" i="6" a="1"/>
  <c r="S691" i="6" s="1"/>
  <c r="R691" i="6" a="1"/>
  <c r="R691" i="6" s="1"/>
  <c r="Q691" i="6" a="1"/>
  <c r="Q691" i="6" s="1"/>
  <c r="P691" i="6" a="1"/>
  <c r="P691" i="6" s="1"/>
  <c r="O691" i="6" a="1"/>
  <c r="O691" i="6" s="1"/>
  <c r="N691" i="6" a="1"/>
  <c r="N691" i="6" s="1"/>
  <c r="M691" i="6" a="1"/>
  <c r="M691" i="6" s="1"/>
  <c r="L691" i="6" a="1"/>
  <c r="L691" i="6" s="1"/>
  <c r="K691" i="6" a="1"/>
  <c r="K691" i="6" s="1"/>
  <c r="AI690" i="6" a="1"/>
  <c r="AI690" i="6" s="1"/>
  <c r="AH690" i="6" a="1"/>
  <c r="AH690" i="6" s="1"/>
  <c r="AG690" i="6" a="1"/>
  <c r="AG690" i="6" s="1"/>
  <c r="AF690" i="6" a="1"/>
  <c r="AF690" i="6" s="1"/>
  <c r="AE690" i="6" a="1"/>
  <c r="AE690" i="6" s="1"/>
  <c r="AD690" i="6" a="1"/>
  <c r="AD690" i="6" s="1"/>
  <c r="AC690" i="6" a="1"/>
  <c r="AC690" i="6" s="1"/>
  <c r="AB690" i="6" a="1"/>
  <c r="AB690" i="6" s="1"/>
  <c r="AA690" i="6" a="1"/>
  <c r="AA690" i="6" s="1"/>
  <c r="Z690" i="6" a="1"/>
  <c r="Z690" i="6" s="1"/>
  <c r="Y690" i="6" a="1"/>
  <c r="Y690" i="6" s="1"/>
  <c r="X690" i="6" a="1"/>
  <c r="X690" i="6" s="1"/>
  <c r="W690" i="6" a="1"/>
  <c r="W690" i="6" s="1"/>
  <c r="V690" i="6" a="1"/>
  <c r="V690" i="6" s="1"/>
  <c r="U690" i="6" a="1"/>
  <c r="U690" i="6" s="1"/>
  <c r="T690" i="6" a="1"/>
  <c r="T690" i="6" s="1"/>
  <c r="S690" i="6" a="1"/>
  <c r="S690" i="6" s="1"/>
  <c r="R690" i="6" a="1"/>
  <c r="R690" i="6" s="1"/>
  <c r="Q690" i="6" a="1"/>
  <c r="Q690" i="6" s="1"/>
  <c r="P690" i="6" a="1"/>
  <c r="P690" i="6" s="1"/>
  <c r="O690" i="6" a="1"/>
  <c r="O690" i="6" s="1"/>
  <c r="N690" i="6" a="1"/>
  <c r="N690" i="6" s="1"/>
  <c r="M690" i="6" a="1"/>
  <c r="M690" i="6" s="1"/>
  <c r="L690" i="6" a="1"/>
  <c r="L690" i="6" s="1"/>
  <c r="K690" i="6" a="1"/>
  <c r="K690" i="6" s="1"/>
  <c r="AI689" i="6" a="1"/>
  <c r="AI689" i="6" s="1"/>
  <c r="AH689" i="6" a="1"/>
  <c r="AH689" i="6" s="1"/>
  <c r="AG689" i="6" a="1"/>
  <c r="AG689" i="6" s="1"/>
  <c r="AF689" i="6" a="1"/>
  <c r="AF689" i="6" s="1"/>
  <c r="AE689" i="6" a="1"/>
  <c r="AE689" i="6" s="1"/>
  <c r="AD689" i="6" a="1"/>
  <c r="AD689" i="6" s="1"/>
  <c r="AC689" i="6"/>
  <c r="AC689" i="6" a="1"/>
  <c r="AB689" i="6" a="1"/>
  <c r="AB689" i="6" s="1"/>
  <c r="AA689" i="6" a="1"/>
  <c r="AA689" i="6" s="1"/>
  <c r="Z689" i="6" a="1"/>
  <c r="Z689" i="6" s="1"/>
  <c r="Y689" i="6" a="1"/>
  <c r="Y689" i="6" s="1"/>
  <c r="X689" i="6" a="1"/>
  <c r="X689" i="6" s="1"/>
  <c r="W689" i="6" a="1"/>
  <c r="W689" i="6" s="1"/>
  <c r="V689" i="6" a="1"/>
  <c r="V689" i="6" s="1"/>
  <c r="U689" i="6" a="1"/>
  <c r="U689" i="6" s="1"/>
  <c r="T689" i="6" a="1"/>
  <c r="T689" i="6" s="1"/>
  <c r="S689" i="6" a="1"/>
  <c r="S689" i="6" s="1"/>
  <c r="R689" i="6" a="1"/>
  <c r="R689" i="6" s="1"/>
  <c r="Q689" i="6" a="1"/>
  <c r="Q689" i="6" s="1"/>
  <c r="P689" i="6" a="1"/>
  <c r="P689" i="6" s="1"/>
  <c r="O689" i="6"/>
  <c r="O689" i="6" a="1"/>
  <c r="N689" i="6" a="1"/>
  <c r="N689" i="6" s="1"/>
  <c r="M689" i="6" a="1"/>
  <c r="M689" i="6" s="1"/>
  <c r="L689" i="6" a="1"/>
  <c r="L689" i="6" s="1"/>
  <c r="K689" i="6"/>
  <c r="K689" i="6" a="1"/>
  <c r="AI688" i="6"/>
  <c r="AI688" i="6" a="1"/>
  <c r="AH688" i="6" a="1"/>
  <c r="AH688" i="6" s="1"/>
  <c r="AG688" i="6" a="1"/>
  <c r="AG688" i="6" s="1"/>
  <c r="AF688" i="6" a="1"/>
  <c r="AF688" i="6" s="1"/>
  <c r="AE688" i="6" a="1"/>
  <c r="AE688" i="6" s="1"/>
  <c r="AD688" i="6" a="1"/>
  <c r="AD688" i="6" s="1"/>
  <c r="AC688" i="6" a="1"/>
  <c r="AC688" i="6" s="1"/>
  <c r="AB688" i="6" a="1"/>
  <c r="AB688" i="6" s="1"/>
  <c r="AA688" i="6" a="1"/>
  <c r="AA688" i="6" s="1"/>
  <c r="Z688" i="6" a="1"/>
  <c r="Z688" i="6" s="1"/>
  <c r="Y688" i="6"/>
  <c r="Y688" i="6" a="1"/>
  <c r="X688" i="6"/>
  <c r="X688" i="6" a="1"/>
  <c r="W688" i="6" a="1"/>
  <c r="W688" i="6" s="1"/>
  <c r="V688" i="6" a="1"/>
  <c r="V688" i="6" s="1"/>
  <c r="U688" i="6" a="1"/>
  <c r="U688" i="6" s="1"/>
  <c r="T688" i="6"/>
  <c r="T688" i="6" a="1"/>
  <c r="S688" i="6" a="1"/>
  <c r="S688" i="6" s="1"/>
  <c r="R688" i="6" a="1"/>
  <c r="R688" i="6" s="1"/>
  <c r="Q688" i="6"/>
  <c r="Q688" i="6" a="1"/>
  <c r="P688" i="6" a="1"/>
  <c r="P688" i="6" s="1"/>
  <c r="O688" i="6"/>
  <c r="O688" i="6" a="1"/>
  <c r="N688" i="6" a="1"/>
  <c r="N688" i="6" s="1"/>
  <c r="M688" i="6" a="1"/>
  <c r="M688" i="6" s="1"/>
  <c r="L688" i="6" a="1"/>
  <c r="L688" i="6" s="1"/>
  <c r="K688" i="6" a="1"/>
  <c r="K688" i="6" s="1"/>
  <c r="AI687" i="6" a="1"/>
  <c r="AI687" i="6" s="1"/>
  <c r="AH687" i="6" a="1"/>
  <c r="AH687" i="6" s="1"/>
  <c r="AG687" i="6"/>
  <c r="AG687" i="6" a="1"/>
  <c r="AF687" i="6" a="1"/>
  <c r="AF687" i="6" s="1"/>
  <c r="AE687" i="6" a="1"/>
  <c r="AE687" i="6" s="1"/>
  <c r="AD687" i="6" a="1"/>
  <c r="AD687" i="6" s="1"/>
  <c r="AC687" i="6" a="1"/>
  <c r="AC687" i="6" s="1"/>
  <c r="AB687" i="6" a="1"/>
  <c r="AB687" i="6" s="1"/>
  <c r="AA687" i="6" a="1"/>
  <c r="AA687" i="6" s="1"/>
  <c r="Z687" i="6" a="1"/>
  <c r="Z687" i="6" s="1"/>
  <c r="Y687" i="6" a="1"/>
  <c r="Y687" i="6" s="1"/>
  <c r="X687" i="6"/>
  <c r="X687" i="6" a="1"/>
  <c r="W687" i="6" a="1"/>
  <c r="W687" i="6" s="1"/>
  <c r="V687" i="6" a="1"/>
  <c r="V687" i="6" s="1"/>
  <c r="U687" i="6" a="1"/>
  <c r="U687" i="6" s="1"/>
  <c r="T687" i="6" a="1"/>
  <c r="T687" i="6" s="1"/>
  <c r="S687" i="6" a="1"/>
  <c r="S687" i="6" s="1"/>
  <c r="R687" i="6" a="1"/>
  <c r="R687" i="6" s="1"/>
  <c r="Q687" i="6" a="1"/>
  <c r="Q687" i="6" s="1"/>
  <c r="P687" i="6"/>
  <c r="P687" i="6" a="1"/>
  <c r="O687" i="6"/>
  <c r="O687" i="6" a="1"/>
  <c r="N687" i="6" a="1"/>
  <c r="N687" i="6" s="1"/>
  <c r="M687" i="6" a="1"/>
  <c r="M687" i="6" s="1"/>
  <c r="L687" i="6" a="1"/>
  <c r="L687" i="6" s="1"/>
  <c r="K687" i="6" a="1"/>
  <c r="K687" i="6" s="1"/>
  <c r="AI686" i="6" a="1"/>
  <c r="AI686" i="6" s="1"/>
  <c r="AH686" i="6" a="1"/>
  <c r="AH686" i="6" s="1"/>
  <c r="AG686" i="6"/>
  <c r="AG686" i="6" a="1"/>
  <c r="AF686" i="6" a="1"/>
  <c r="AF686" i="6" s="1"/>
  <c r="AE686" i="6"/>
  <c r="AE686" i="6" a="1"/>
  <c r="AD686" i="6" a="1"/>
  <c r="AD686" i="6" s="1"/>
  <c r="AC686" i="6" a="1"/>
  <c r="AC686" i="6" s="1"/>
  <c r="AB686" i="6" a="1"/>
  <c r="AB686" i="6" s="1"/>
  <c r="AA686" i="6" a="1"/>
  <c r="AA686" i="6" s="1"/>
  <c r="Z686" i="6" a="1"/>
  <c r="Z686" i="6" s="1"/>
  <c r="Y686" i="6"/>
  <c r="Y686" i="6" a="1"/>
  <c r="X686" i="6" a="1"/>
  <c r="X686" i="6" s="1"/>
  <c r="W686" i="6" a="1"/>
  <c r="W686" i="6" s="1"/>
  <c r="V686" i="6" a="1"/>
  <c r="V686" i="6" s="1"/>
  <c r="U686" i="6" a="1"/>
  <c r="U686" i="6" s="1"/>
  <c r="T686" i="6" a="1"/>
  <c r="T686" i="6" s="1"/>
  <c r="S686" i="6"/>
  <c r="S686" i="6" a="1"/>
  <c r="R686" i="6" a="1"/>
  <c r="R686" i="6" s="1"/>
  <c r="Q686" i="6"/>
  <c r="Q686" i="6" a="1"/>
  <c r="P686" i="6"/>
  <c r="P686" i="6" a="1"/>
  <c r="O686" i="6"/>
  <c r="O686" i="6" a="1"/>
  <c r="N686" i="6" a="1"/>
  <c r="N686" i="6" s="1"/>
  <c r="M686" i="6" a="1"/>
  <c r="M686" i="6" s="1"/>
  <c r="L686" i="6" a="1"/>
  <c r="L686" i="6" s="1"/>
  <c r="K686" i="6" a="1"/>
  <c r="K686" i="6" s="1"/>
  <c r="AI685" i="6"/>
  <c r="AI685" i="6" a="1"/>
  <c r="AH685" i="6" a="1"/>
  <c r="AH685" i="6" s="1"/>
  <c r="AG685" i="6"/>
  <c r="AG685" i="6" a="1"/>
  <c r="AF685" i="6" a="1"/>
  <c r="AF685" i="6" s="1"/>
  <c r="AE685" i="6" a="1"/>
  <c r="AE685" i="6" s="1"/>
  <c r="AD685" i="6" a="1"/>
  <c r="AD685" i="6" s="1"/>
  <c r="AC685" i="6"/>
  <c r="AC685" i="6" a="1"/>
  <c r="AB685" i="6" a="1"/>
  <c r="AB685" i="6" s="1"/>
  <c r="AA685" i="6"/>
  <c r="AA685" i="6" a="1"/>
  <c r="Z685" i="6" a="1"/>
  <c r="Z685" i="6" s="1"/>
  <c r="Y685" i="6" a="1"/>
  <c r="Y685" i="6" s="1"/>
  <c r="X685" i="6" a="1"/>
  <c r="X685" i="6" s="1"/>
  <c r="W685" i="6" a="1"/>
  <c r="W685" i="6" s="1"/>
  <c r="V685" i="6" a="1"/>
  <c r="V685" i="6" s="1"/>
  <c r="U685" i="6" a="1"/>
  <c r="U685" i="6" s="1"/>
  <c r="T685" i="6" a="1"/>
  <c r="T685" i="6" s="1"/>
  <c r="S685" i="6" a="1"/>
  <c r="S685" i="6" s="1"/>
  <c r="R685" i="6" a="1"/>
  <c r="R685" i="6" s="1"/>
  <c r="Q685" i="6" a="1"/>
  <c r="Q685" i="6" s="1"/>
  <c r="P685" i="6" a="1"/>
  <c r="P685" i="6" s="1"/>
  <c r="O685" i="6" a="1"/>
  <c r="O685" i="6" s="1"/>
  <c r="N685" i="6" a="1"/>
  <c r="N685" i="6" s="1"/>
  <c r="M685" i="6"/>
  <c r="M685" i="6" a="1"/>
  <c r="L685" i="6"/>
  <c r="L685" i="6" a="1"/>
  <c r="K685" i="6"/>
  <c r="K685" i="6" a="1"/>
  <c r="AI684" i="6" a="1"/>
  <c r="AI684" i="6" s="1"/>
  <c r="AH684" i="6" a="1"/>
  <c r="AH684" i="6" s="1"/>
  <c r="AG684" i="6" a="1"/>
  <c r="AG684" i="6" s="1"/>
  <c r="AF684" i="6" a="1"/>
  <c r="AF684" i="6" s="1"/>
  <c r="AE684" i="6" a="1"/>
  <c r="AE684" i="6" s="1"/>
  <c r="AD684" i="6" a="1"/>
  <c r="AD684" i="6" s="1"/>
  <c r="AC684" i="6"/>
  <c r="AC684" i="6" a="1"/>
  <c r="AB684" i="6" a="1"/>
  <c r="AB684" i="6" s="1"/>
  <c r="AA684" i="6" a="1"/>
  <c r="AA684" i="6" s="1"/>
  <c r="Z684" i="6" a="1"/>
  <c r="Z684" i="6" s="1"/>
  <c r="Y684" i="6" a="1"/>
  <c r="Y684" i="6" s="1"/>
  <c r="X684" i="6" a="1"/>
  <c r="X684" i="6" s="1"/>
  <c r="W684" i="6" a="1"/>
  <c r="W684" i="6" s="1"/>
  <c r="V684" i="6" a="1"/>
  <c r="V684" i="6" s="1"/>
  <c r="U684" i="6" a="1"/>
  <c r="U684" i="6" s="1"/>
  <c r="T684" i="6"/>
  <c r="T684" i="6" a="1"/>
  <c r="S684" i="6" a="1"/>
  <c r="S684" i="6" s="1"/>
  <c r="R684" i="6" a="1"/>
  <c r="R684" i="6" s="1"/>
  <c r="Q684" i="6" a="1"/>
  <c r="Q684" i="6" s="1"/>
  <c r="P684" i="6"/>
  <c r="P684" i="6" a="1"/>
  <c r="O684" i="6" a="1"/>
  <c r="O684" i="6" s="1"/>
  <c r="N684" i="6" a="1"/>
  <c r="N684" i="6" s="1"/>
  <c r="M684" i="6" a="1"/>
  <c r="M684" i="6" s="1"/>
  <c r="L684" i="6" a="1"/>
  <c r="L684" i="6" s="1"/>
  <c r="K684" i="6" a="1"/>
  <c r="K684" i="6" s="1"/>
  <c r="AI683" i="6"/>
  <c r="AI683" i="6" a="1"/>
  <c r="AH683" i="6" a="1"/>
  <c r="AH683" i="6" s="1"/>
  <c r="AG683" i="6" a="1"/>
  <c r="AG683" i="6" s="1"/>
  <c r="AF683" i="6" a="1"/>
  <c r="AF683" i="6" s="1"/>
  <c r="AE683" i="6" a="1"/>
  <c r="AE683" i="6" s="1"/>
  <c r="AD683" i="6" a="1"/>
  <c r="AD683" i="6" s="1"/>
  <c r="AC683" i="6" a="1"/>
  <c r="AC683" i="6" s="1"/>
  <c r="AB683" i="6"/>
  <c r="AB683" i="6" a="1"/>
  <c r="AA683" i="6"/>
  <c r="AA683" i="6" a="1"/>
  <c r="Z683" i="6" a="1"/>
  <c r="Z683" i="6" s="1"/>
  <c r="Y683" i="6"/>
  <c r="Y683" i="6" a="1"/>
  <c r="X683" i="6" a="1"/>
  <c r="X683" i="6" s="1"/>
  <c r="W683" i="6" a="1"/>
  <c r="W683" i="6" s="1"/>
  <c r="V683" i="6" a="1"/>
  <c r="V683" i="6" s="1"/>
  <c r="U683" i="6"/>
  <c r="U683" i="6" a="1"/>
  <c r="T683" i="6" a="1"/>
  <c r="T683" i="6" s="1"/>
  <c r="S683" i="6"/>
  <c r="S683" i="6" a="1"/>
  <c r="R683" i="6" a="1"/>
  <c r="R683" i="6" s="1"/>
  <c r="Q683" i="6" a="1"/>
  <c r="Q683" i="6" s="1"/>
  <c r="P683" i="6" a="1"/>
  <c r="P683" i="6" s="1"/>
  <c r="O683" i="6" a="1"/>
  <c r="O683" i="6" s="1"/>
  <c r="N683" i="6" a="1"/>
  <c r="N683" i="6" s="1"/>
  <c r="M683" i="6" a="1"/>
  <c r="M683" i="6" s="1"/>
  <c r="L683" i="6" a="1"/>
  <c r="L683" i="6" s="1"/>
  <c r="K683" i="6" a="1"/>
  <c r="K683" i="6" s="1"/>
  <c r="AI682" i="6"/>
  <c r="AI682" i="6" a="1"/>
  <c r="AH682" i="6" a="1"/>
  <c r="AH682" i="6" s="1"/>
  <c r="AG682" i="6" a="1"/>
  <c r="AG682" i="6" s="1"/>
  <c r="AF682" i="6" a="1"/>
  <c r="AF682" i="6" s="1"/>
  <c r="AE682" i="6" a="1"/>
  <c r="AE682" i="6" s="1"/>
  <c r="AD682" i="6" a="1"/>
  <c r="AD682" i="6" s="1"/>
  <c r="AC682" i="6" a="1"/>
  <c r="AC682" i="6" s="1"/>
  <c r="AB682" i="6" a="1"/>
  <c r="AB682" i="6" s="1"/>
  <c r="AA682" i="6" a="1"/>
  <c r="AA682" i="6" s="1"/>
  <c r="Z682" i="6" a="1"/>
  <c r="Z682" i="6" s="1"/>
  <c r="Y682" i="6" a="1"/>
  <c r="Y682" i="6" s="1"/>
  <c r="X682" i="6" a="1"/>
  <c r="X682" i="6" s="1"/>
  <c r="W682" i="6" a="1"/>
  <c r="W682" i="6" s="1"/>
  <c r="V682" i="6" a="1"/>
  <c r="V682" i="6" s="1"/>
  <c r="U682" i="6" a="1"/>
  <c r="U682" i="6" s="1"/>
  <c r="T682" i="6" a="1"/>
  <c r="T682" i="6" s="1"/>
  <c r="S682" i="6" a="1"/>
  <c r="S682" i="6" s="1"/>
  <c r="R682" i="6" a="1"/>
  <c r="R682" i="6" s="1"/>
  <c r="Q682" i="6" a="1"/>
  <c r="Q682" i="6" s="1"/>
  <c r="P682" i="6" a="1"/>
  <c r="P682" i="6" s="1"/>
  <c r="O682" i="6" a="1"/>
  <c r="O682" i="6" s="1"/>
  <c r="N682" i="6" a="1"/>
  <c r="N682" i="6" s="1"/>
  <c r="M682" i="6" a="1"/>
  <c r="M682" i="6" s="1"/>
  <c r="L682" i="6"/>
  <c r="L682" i="6" a="1"/>
  <c r="K682" i="6" a="1"/>
  <c r="K682" i="6" s="1"/>
  <c r="AI681" i="6" a="1"/>
  <c r="AI681" i="6" s="1"/>
  <c r="AH681" i="6" a="1"/>
  <c r="AH681" i="6" s="1"/>
  <c r="AG681" i="6" a="1"/>
  <c r="AG681" i="6" s="1"/>
  <c r="AF681" i="6" a="1"/>
  <c r="AF681" i="6" s="1"/>
  <c r="AE681" i="6" a="1"/>
  <c r="AE681" i="6" s="1"/>
  <c r="AD681" i="6" a="1"/>
  <c r="AD681" i="6" s="1"/>
  <c r="AC681" i="6"/>
  <c r="AC681" i="6" a="1"/>
  <c r="AB681" i="6" a="1"/>
  <c r="AB681" i="6" s="1"/>
  <c r="AA681" i="6"/>
  <c r="AA681" i="6" a="1"/>
  <c r="Z681" i="6" a="1"/>
  <c r="Z681" i="6" s="1"/>
  <c r="Y681" i="6" a="1"/>
  <c r="Y681" i="6" s="1"/>
  <c r="X681" i="6" a="1"/>
  <c r="X681" i="6" s="1"/>
  <c r="W681" i="6" a="1"/>
  <c r="W681" i="6" s="1"/>
  <c r="V681" i="6" a="1"/>
  <c r="V681" i="6" s="1"/>
  <c r="U681" i="6" a="1"/>
  <c r="U681" i="6" s="1"/>
  <c r="T681" i="6"/>
  <c r="T681" i="6" a="1"/>
  <c r="S681" i="6"/>
  <c r="S681" i="6" a="1"/>
  <c r="R681" i="6" a="1"/>
  <c r="R681" i="6" s="1"/>
  <c r="Q681" i="6"/>
  <c r="Q681" i="6" a="1"/>
  <c r="P681" i="6" a="1"/>
  <c r="P681" i="6" s="1"/>
  <c r="O681" i="6" a="1"/>
  <c r="O681" i="6" s="1"/>
  <c r="N681" i="6" a="1"/>
  <c r="N681" i="6" s="1"/>
  <c r="M681" i="6"/>
  <c r="M681" i="6" a="1"/>
  <c r="L681" i="6" a="1"/>
  <c r="L681" i="6" s="1"/>
  <c r="K681" i="6" a="1"/>
  <c r="K681" i="6" s="1"/>
  <c r="AI680" i="6" a="1"/>
  <c r="AI680" i="6" s="1"/>
  <c r="AH680" i="6" a="1"/>
  <c r="AH680" i="6" s="1"/>
  <c r="AG680" i="6" a="1"/>
  <c r="AG680" i="6" s="1"/>
  <c r="AF680" i="6" a="1"/>
  <c r="AF680" i="6" s="1"/>
  <c r="AE680" i="6" a="1"/>
  <c r="AE680" i="6" s="1"/>
  <c r="AD680" i="6" a="1"/>
  <c r="AD680" i="6" s="1"/>
  <c r="AC680" i="6" a="1"/>
  <c r="AC680" i="6" s="1"/>
  <c r="AB680" i="6" a="1"/>
  <c r="AB680" i="6" s="1"/>
  <c r="AA680" i="6" a="1"/>
  <c r="AA680" i="6" s="1"/>
  <c r="Z680" i="6" a="1"/>
  <c r="Z680" i="6" s="1"/>
  <c r="Y680" i="6"/>
  <c r="Y680" i="6" a="1"/>
  <c r="X680" i="6" a="1"/>
  <c r="X680" i="6" s="1"/>
  <c r="W680" i="6"/>
  <c r="W680" i="6" a="1"/>
  <c r="V680" i="6" a="1"/>
  <c r="V680" i="6" s="1"/>
  <c r="U680" i="6" a="1"/>
  <c r="U680" i="6" s="1"/>
  <c r="T680" i="6" a="1"/>
  <c r="T680" i="6" s="1"/>
  <c r="S680" i="6" a="1"/>
  <c r="S680" i="6" s="1"/>
  <c r="R680" i="6" a="1"/>
  <c r="R680" i="6" s="1"/>
  <c r="Q680" i="6" a="1"/>
  <c r="Q680" i="6" s="1"/>
  <c r="P680" i="6"/>
  <c r="P680" i="6" a="1"/>
  <c r="O680" i="6"/>
  <c r="O680" i="6" a="1"/>
  <c r="N680" i="6" a="1"/>
  <c r="N680" i="6" s="1"/>
  <c r="M680" i="6" a="1"/>
  <c r="M680" i="6" s="1"/>
  <c r="L680" i="6" a="1"/>
  <c r="L680" i="6" s="1"/>
  <c r="K680" i="6" a="1"/>
  <c r="K680" i="6" s="1"/>
  <c r="AI679" i="6" a="1"/>
  <c r="AI679" i="6" s="1"/>
  <c r="AH679" i="6" a="1"/>
  <c r="AH679" i="6" s="1"/>
  <c r="AG679" i="6" a="1"/>
  <c r="AG679" i="6" s="1"/>
  <c r="AF679" i="6" a="1"/>
  <c r="AF679" i="6" s="1"/>
  <c r="AE679" i="6" a="1"/>
  <c r="AE679" i="6" s="1"/>
  <c r="AD679" i="6" a="1"/>
  <c r="AD679" i="6" s="1"/>
  <c r="AC679" i="6" a="1"/>
  <c r="AC679" i="6" s="1"/>
  <c r="AB679" i="6" a="1"/>
  <c r="AB679" i="6" s="1"/>
  <c r="AA679" i="6" a="1"/>
  <c r="AA679" i="6" s="1"/>
  <c r="Z679" i="6" a="1"/>
  <c r="Z679" i="6" s="1"/>
  <c r="Y679" i="6" a="1"/>
  <c r="Y679" i="6" s="1"/>
  <c r="X679" i="6" a="1"/>
  <c r="X679" i="6" s="1"/>
  <c r="W679" i="6" a="1"/>
  <c r="W679" i="6" s="1"/>
  <c r="V679" i="6" a="1"/>
  <c r="V679" i="6" s="1"/>
  <c r="U679" i="6"/>
  <c r="U679" i="6" a="1"/>
  <c r="T679" i="6" a="1"/>
  <c r="T679" i="6" s="1"/>
  <c r="S679" i="6"/>
  <c r="S679" i="6" a="1"/>
  <c r="R679" i="6" a="1"/>
  <c r="R679" i="6" s="1"/>
  <c r="Q679" i="6" a="1"/>
  <c r="Q679" i="6" s="1"/>
  <c r="P679" i="6" a="1"/>
  <c r="P679" i="6" s="1"/>
  <c r="O679" i="6" a="1"/>
  <c r="O679" i="6" s="1"/>
  <c r="N679" i="6" a="1"/>
  <c r="N679" i="6" s="1"/>
  <c r="M679" i="6" a="1"/>
  <c r="M679" i="6" s="1"/>
  <c r="L679" i="6"/>
  <c r="L679" i="6" a="1"/>
  <c r="K679" i="6"/>
  <c r="K679" i="6" a="1"/>
  <c r="AI678" i="6" a="1"/>
  <c r="AI678" i="6" s="1"/>
  <c r="AH678" i="6" a="1"/>
  <c r="AH678" i="6" s="1"/>
  <c r="AG678" i="6" a="1"/>
  <c r="AG678" i="6" s="1"/>
  <c r="AF678" i="6" a="1"/>
  <c r="AF678" i="6" s="1"/>
  <c r="AE678" i="6" a="1"/>
  <c r="AE678" i="6" s="1"/>
  <c r="AD678" i="6" a="1"/>
  <c r="AD678" i="6" s="1"/>
  <c r="AC678" i="6" a="1"/>
  <c r="AC678" i="6" s="1"/>
  <c r="AB678" i="6" a="1"/>
  <c r="AB678" i="6" s="1"/>
  <c r="AA678" i="6" a="1"/>
  <c r="AA678" i="6" s="1"/>
  <c r="Z678" i="6" a="1"/>
  <c r="Z678" i="6" s="1"/>
  <c r="Y678" i="6" a="1"/>
  <c r="Y678" i="6" s="1"/>
  <c r="X678" i="6" a="1"/>
  <c r="X678" i="6" s="1"/>
  <c r="W678" i="6" a="1"/>
  <c r="W678" i="6" s="1"/>
  <c r="V678" i="6" a="1"/>
  <c r="V678" i="6" s="1"/>
  <c r="U678" i="6" a="1"/>
  <c r="U678" i="6" s="1"/>
  <c r="T678" i="6" a="1"/>
  <c r="T678" i="6" s="1"/>
  <c r="S678" i="6" a="1"/>
  <c r="S678" i="6" s="1"/>
  <c r="R678" i="6" a="1"/>
  <c r="R678" i="6" s="1"/>
  <c r="Q678" i="6"/>
  <c r="Q678" i="6" a="1"/>
  <c r="P678" i="6" a="1"/>
  <c r="P678" i="6" s="1"/>
  <c r="O678" i="6"/>
  <c r="O678" i="6" a="1"/>
  <c r="N678" i="6" a="1"/>
  <c r="N678" i="6" s="1"/>
  <c r="M678" i="6" a="1"/>
  <c r="M678" i="6" s="1"/>
  <c r="L678" i="6" a="1"/>
  <c r="L678" i="6" s="1"/>
  <c r="K678" i="6" a="1"/>
  <c r="K678" i="6" s="1"/>
  <c r="AI677" i="6" a="1"/>
  <c r="AI677" i="6" s="1"/>
  <c r="AH677" i="6" a="1"/>
  <c r="AH677" i="6" s="1"/>
  <c r="AG677" i="6" a="1"/>
  <c r="AG677" i="6" s="1"/>
  <c r="AF677" i="6" a="1"/>
  <c r="AF677" i="6" s="1"/>
  <c r="AE677" i="6" a="1"/>
  <c r="AE677" i="6" s="1"/>
  <c r="AD677" i="6" a="1"/>
  <c r="AD677" i="6" s="1"/>
  <c r="AC677" i="6" a="1"/>
  <c r="AC677" i="6" s="1"/>
  <c r="AB677" i="6" a="1"/>
  <c r="AB677" i="6" s="1"/>
  <c r="AA677" i="6" a="1"/>
  <c r="AA677" i="6" s="1"/>
  <c r="Z677" i="6" a="1"/>
  <c r="Z677" i="6" s="1"/>
  <c r="Y677" i="6" a="1"/>
  <c r="Y677" i="6" s="1"/>
  <c r="X677" i="6"/>
  <c r="X677" i="6" a="1"/>
  <c r="W677" i="6" a="1"/>
  <c r="W677" i="6" s="1"/>
  <c r="V677" i="6" a="1"/>
  <c r="V677" i="6" s="1"/>
  <c r="U677" i="6" a="1"/>
  <c r="U677" i="6" s="1"/>
  <c r="T677" i="6" a="1"/>
  <c r="T677" i="6" s="1"/>
  <c r="S677" i="6" a="1"/>
  <c r="S677" i="6" s="1"/>
  <c r="R677" i="6" a="1"/>
  <c r="R677" i="6" s="1"/>
  <c r="Q677" i="6" a="1"/>
  <c r="Q677" i="6" s="1"/>
  <c r="P677" i="6" a="1"/>
  <c r="P677" i="6" s="1"/>
  <c r="O677" i="6" a="1"/>
  <c r="O677" i="6" s="1"/>
  <c r="N677" i="6" a="1"/>
  <c r="N677" i="6" s="1"/>
  <c r="M677" i="6"/>
  <c r="M677" i="6" a="1"/>
  <c r="L677" i="6" a="1"/>
  <c r="L677" i="6" s="1"/>
  <c r="K677" i="6"/>
  <c r="K677" i="6" a="1"/>
  <c r="AI676" i="6" a="1"/>
  <c r="AI676" i="6" s="1"/>
  <c r="AH676" i="6" a="1"/>
  <c r="AH676" i="6" s="1"/>
  <c r="AG676" i="6" a="1"/>
  <c r="AG676" i="6" s="1"/>
  <c r="AF676" i="6"/>
  <c r="AF676" i="6" a="1"/>
  <c r="AE676" i="6" a="1"/>
  <c r="AE676" i="6" s="1"/>
  <c r="AD676" i="6" a="1"/>
  <c r="AD676" i="6" s="1"/>
  <c r="AC676" i="6"/>
  <c r="AC676" i="6" a="1"/>
  <c r="AB676" i="6" a="1"/>
  <c r="AB676" i="6" s="1"/>
  <c r="AA676" i="6" a="1"/>
  <c r="AA676" i="6" s="1"/>
  <c r="Z676" i="6" a="1"/>
  <c r="Z676" i="6" s="1"/>
  <c r="Y676" i="6" a="1"/>
  <c r="Y676" i="6" s="1"/>
  <c r="X676" i="6" a="1"/>
  <c r="X676" i="6" s="1"/>
  <c r="W676" i="6"/>
  <c r="W676" i="6" a="1"/>
  <c r="V676" i="6" a="1"/>
  <c r="V676" i="6" s="1"/>
  <c r="U676" i="6" a="1"/>
  <c r="U676" i="6" s="1"/>
  <c r="T676" i="6" a="1"/>
  <c r="T676" i="6" s="1"/>
  <c r="S676" i="6" a="1"/>
  <c r="S676" i="6" s="1"/>
  <c r="R676" i="6" a="1"/>
  <c r="R676" i="6" s="1"/>
  <c r="Q676" i="6"/>
  <c r="Q676" i="6" a="1"/>
  <c r="P676" i="6"/>
  <c r="P676" i="6" a="1"/>
  <c r="O676" i="6" a="1"/>
  <c r="O676" i="6" s="1"/>
  <c r="N676" i="6" a="1"/>
  <c r="N676" i="6" s="1"/>
  <c r="M676" i="6" a="1"/>
  <c r="M676" i="6" s="1"/>
  <c r="L676" i="6" a="1"/>
  <c r="L676" i="6" s="1"/>
  <c r="K676" i="6"/>
  <c r="K676" i="6" a="1"/>
  <c r="AI675" i="6"/>
  <c r="AI675" i="6" a="1"/>
  <c r="AH675" i="6" a="1"/>
  <c r="AH675" i="6" s="1"/>
  <c r="AG675" i="6" a="1"/>
  <c r="AG675" i="6" s="1"/>
  <c r="AF675" i="6" a="1"/>
  <c r="AF675" i="6" s="1"/>
  <c r="AE675" i="6" a="1"/>
  <c r="AE675" i="6" s="1"/>
  <c r="AD675" i="6" a="1"/>
  <c r="AD675" i="6" s="1"/>
  <c r="AC675" i="6" a="1"/>
  <c r="AC675" i="6" s="1"/>
  <c r="AB675" i="6"/>
  <c r="AB675" i="6" a="1"/>
  <c r="AA675" i="6" a="1"/>
  <c r="AA675" i="6" s="1"/>
  <c r="Z675" i="6" a="1"/>
  <c r="Z675" i="6" s="1"/>
  <c r="Y675" i="6" a="1"/>
  <c r="Y675" i="6" s="1"/>
  <c r="X675" i="6" a="1"/>
  <c r="X675" i="6" s="1"/>
  <c r="W675" i="6" a="1"/>
  <c r="W675" i="6" s="1"/>
  <c r="V675" i="6" a="1"/>
  <c r="V675" i="6" s="1"/>
  <c r="U675" i="6" a="1"/>
  <c r="U675" i="6" s="1"/>
  <c r="T675" i="6" a="1"/>
  <c r="T675" i="6" s="1"/>
  <c r="S675" i="6" a="1"/>
  <c r="S675" i="6" s="1"/>
  <c r="R675" i="6" a="1"/>
  <c r="R675" i="6" s="1"/>
  <c r="Q675" i="6" a="1"/>
  <c r="Q675" i="6" s="1"/>
  <c r="P675" i="6"/>
  <c r="P675" i="6" a="1"/>
  <c r="O675" i="6" a="1"/>
  <c r="O675" i="6" s="1"/>
  <c r="N675" i="6" a="1"/>
  <c r="N675" i="6" s="1"/>
  <c r="M675" i="6" a="1"/>
  <c r="M675" i="6" s="1"/>
  <c r="L675" i="6" a="1"/>
  <c r="L675" i="6" s="1"/>
  <c r="K675" i="6" a="1"/>
  <c r="K675" i="6" s="1"/>
  <c r="AI674" i="6" a="1"/>
  <c r="AI674" i="6" s="1"/>
  <c r="AH674" i="6" a="1"/>
  <c r="AH674" i="6" s="1"/>
  <c r="AG674" i="6" a="1"/>
  <c r="AG674" i="6" s="1"/>
  <c r="AF674" i="6" a="1"/>
  <c r="AF674" i="6" s="1"/>
  <c r="AE674" i="6"/>
  <c r="AE674" i="6" a="1"/>
  <c r="AD674" i="6" a="1"/>
  <c r="AD674" i="6" s="1"/>
  <c r="AC674" i="6" a="1"/>
  <c r="AC674" i="6" s="1"/>
  <c r="AB674" i="6" a="1"/>
  <c r="AB674" i="6" s="1"/>
  <c r="AA674" i="6" a="1"/>
  <c r="AA674" i="6" s="1"/>
  <c r="Z674" i="6" a="1"/>
  <c r="Z674" i="6" s="1"/>
  <c r="Y674" i="6" a="1"/>
  <c r="Y674" i="6" s="1"/>
  <c r="X674" i="6" a="1"/>
  <c r="X674" i="6" s="1"/>
  <c r="W674" i="6"/>
  <c r="W674" i="6" a="1"/>
  <c r="V674" i="6" a="1"/>
  <c r="V674" i="6" s="1"/>
  <c r="U674" i="6" a="1"/>
  <c r="U674" i="6" s="1"/>
  <c r="T674" i="6" a="1"/>
  <c r="T674" i="6" s="1"/>
  <c r="S674" i="6" a="1"/>
  <c r="S674" i="6" s="1"/>
  <c r="R674" i="6" a="1"/>
  <c r="R674" i="6" s="1"/>
  <c r="Q674" i="6" a="1"/>
  <c r="Q674" i="6" s="1"/>
  <c r="P674" i="6" a="1"/>
  <c r="P674" i="6" s="1"/>
  <c r="O674" i="6"/>
  <c r="O674" i="6" a="1"/>
  <c r="N674" i="6" a="1"/>
  <c r="N674" i="6" s="1"/>
  <c r="M674" i="6" a="1"/>
  <c r="M674" i="6" s="1"/>
  <c r="L674" i="6"/>
  <c r="L674" i="6" a="1"/>
  <c r="K674" i="6" a="1"/>
  <c r="K674" i="6" s="1"/>
  <c r="AI673" i="6" a="1"/>
  <c r="AI673" i="6" s="1"/>
  <c r="AH673" i="6" a="1"/>
  <c r="AH673" i="6" s="1"/>
  <c r="AG673" i="6" a="1"/>
  <c r="AG673" i="6" s="1"/>
  <c r="AF673" i="6" a="1"/>
  <c r="AF673" i="6" s="1"/>
  <c r="AE673" i="6" a="1"/>
  <c r="AE673" i="6" s="1"/>
  <c r="AD673" i="6" a="1"/>
  <c r="AD673" i="6" s="1"/>
  <c r="AC673" i="6"/>
  <c r="AC673" i="6" a="1"/>
  <c r="AB673" i="6"/>
  <c r="AB673" i="6" a="1"/>
  <c r="AA673" i="6" a="1"/>
  <c r="AA673" i="6" s="1"/>
  <c r="Z673" i="6" a="1"/>
  <c r="Z673" i="6" s="1"/>
  <c r="Y673" i="6" a="1"/>
  <c r="Y673" i="6" s="1"/>
  <c r="X673" i="6" a="1"/>
  <c r="X673" i="6" s="1"/>
  <c r="W673" i="6" a="1"/>
  <c r="W673" i="6" s="1"/>
  <c r="V673" i="6" a="1"/>
  <c r="V673" i="6" s="1"/>
  <c r="U673" i="6" a="1"/>
  <c r="U673" i="6" s="1"/>
  <c r="T673" i="6" a="1"/>
  <c r="T673" i="6" s="1"/>
  <c r="S673" i="6"/>
  <c r="S673" i="6" a="1"/>
  <c r="R673" i="6" a="1"/>
  <c r="R673" i="6" s="1"/>
  <c r="Q673" i="6" a="1"/>
  <c r="Q673" i="6" s="1"/>
  <c r="P673" i="6" a="1"/>
  <c r="P673" i="6" s="1"/>
  <c r="O673" i="6" a="1"/>
  <c r="O673" i="6" s="1"/>
  <c r="N673" i="6" a="1"/>
  <c r="N673" i="6" s="1"/>
  <c r="M673" i="6"/>
  <c r="M673" i="6" a="1"/>
  <c r="L673" i="6" a="1"/>
  <c r="L673" i="6" s="1"/>
  <c r="K673" i="6" a="1"/>
  <c r="K673" i="6" s="1"/>
  <c r="AI672" i="6" a="1"/>
  <c r="AI672" i="6" s="1"/>
  <c r="AH672" i="6" a="1"/>
  <c r="AH672" i="6" s="1"/>
  <c r="AG672" i="6" a="1"/>
  <c r="AG672" i="6" s="1"/>
  <c r="AF672" i="6" a="1"/>
  <c r="AF672" i="6" s="1"/>
  <c r="AE672" i="6" a="1"/>
  <c r="AE672" i="6" s="1"/>
  <c r="AD672" i="6" a="1"/>
  <c r="AD672" i="6" s="1"/>
  <c r="AC672" i="6" a="1"/>
  <c r="AC672" i="6" s="1"/>
  <c r="AB672" i="6" a="1"/>
  <c r="AB672" i="6" s="1"/>
  <c r="AA672" i="6" a="1"/>
  <c r="AA672" i="6" s="1"/>
  <c r="Z672" i="6" a="1"/>
  <c r="Z672" i="6" s="1"/>
  <c r="Y672" i="6"/>
  <c r="Y672" i="6" a="1"/>
  <c r="X672" i="6"/>
  <c r="X672" i="6" a="1"/>
  <c r="W672" i="6" a="1"/>
  <c r="W672" i="6" s="1"/>
  <c r="V672" i="6" a="1"/>
  <c r="V672" i="6" s="1"/>
  <c r="U672" i="6" a="1"/>
  <c r="U672" i="6" s="1"/>
  <c r="T672" i="6" a="1"/>
  <c r="T672" i="6" s="1"/>
  <c r="S672" i="6" a="1"/>
  <c r="S672" i="6" s="1"/>
  <c r="R672" i="6" a="1"/>
  <c r="R672" i="6" s="1"/>
  <c r="Q672" i="6" a="1"/>
  <c r="Q672" i="6" s="1"/>
  <c r="P672" i="6" a="1"/>
  <c r="P672" i="6" s="1"/>
  <c r="O672" i="6"/>
  <c r="O672" i="6" a="1"/>
  <c r="N672" i="6" a="1"/>
  <c r="N672" i="6" s="1"/>
  <c r="M672" i="6" a="1"/>
  <c r="M672" i="6" s="1"/>
  <c r="L672" i="6" a="1"/>
  <c r="L672" i="6" s="1"/>
  <c r="K672" i="6" a="1"/>
  <c r="K672" i="6" s="1"/>
  <c r="AI671" i="6" a="1"/>
  <c r="AI671" i="6" s="1"/>
  <c r="AH671" i="6" a="1"/>
  <c r="AH671" i="6" s="1"/>
  <c r="AG671" i="6" a="1"/>
  <c r="AG671" i="6" s="1"/>
  <c r="AF671" i="6" a="1"/>
  <c r="AF671" i="6" s="1"/>
  <c r="AE671" i="6" a="1"/>
  <c r="AE671" i="6" s="1"/>
  <c r="AD671" i="6" a="1"/>
  <c r="AD671" i="6" s="1"/>
  <c r="AC671" i="6" a="1"/>
  <c r="AC671" i="6" s="1"/>
  <c r="AB671" i="6"/>
  <c r="AB671" i="6" a="1"/>
  <c r="AA671" i="6" a="1"/>
  <c r="AA671" i="6" s="1"/>
  <c r="Z671" i="6" a="1"/>
  <c r="Z671" i="6" s="1"/>
  <c r="Y671" i="6" a="1"/>
  <c r="Y671" i="6" s="1"/>
  <c r="X671" i="6" a="1"/>
  <c r="X671" i="6" s="1"/>
  <c r="W671" i="6" a="1"/>
  <c r="W671" i="6" s="1"/>
  <c r="V671" i="6" a="1"/>
  <c r="V671" i="6" s="1"/>
  <c r="U671" i="6"/>
  <c r="U671" i="6" a="1"/>
  <c r="T671" i="6"/>
  <c r="T671" i="6" a="1"/>
  <c r="S671" i="6"/>
  <c r="S671" i="6" a="1"/>
  <c r="R671" i="6" a="1"/>
  <c r="R671" i="6" s="1"/>
  <c r="Q671" i="6" a="1"/>
  <c r="Q671" i="6" s="1"/>
  <c r="P671" i="6"/>
  <c r="P671" i="6" a="1"/>
  <c r="O671" i="6" a="1"/>
  <c r="O671" i="6" s="1"/>
  <c r="N671" i="6" a="1"/>
  <c r="N671" i="6" s="1"/>
  <c r="M671" i="6" a="1"/>
  <c r="M671" i="6" s="1"/>
  <c r="L671" i="6"/>
  <c r="L671" i="6" a="1"/>
  <c r="K671" i="6" a="1"/>
  <c r="K671" i="6" s="1"/>
  <c r="AI670" i="6" a="1"/>
  <c r="AI670" i="6" s="1"/>
  <c r="AH670" i="6" a="1"/>
  <c r="AH670" i="6" s="1"/>
  <c r="AG670" i="6"/>
  <c r="AG670" i="6" a="1"/>
  <c r="AF670" i="6" a="1"/>
  <c r="AF670" i="6" s="1"/>
  <c r="AE670" i="6" a="1"/>
  <c r="AE670" i="6" s="1"/>
  <c r="AD670" i="6" a="1"/>
  <c r="AD670" i="6" s="1"/>
  <c r="AC670" i="6" a="1"/>
  <c r="AC670" i="6" s="1"/>
  <c r="AB670" i="6" a="1"/>
  <c r="AB670" i="6" s="1"/>
  <c r="AA670" i="6" a="1"/>
  <c r="AA670" i="6" s="1"/>
  <c r="Z670" i="6" a="1"/>
  <c r="Z670" i="6" s="1"/>
  <c r="Y670" i="6" a="1"/>
  <c r="Y670" i="6" s="1"/>
  <c r="X670" i="6" a="1"/>
  <c r="X670" i="6" s="1"/>
  <c r="W670" i="6" a="1"/>
  <c r="W670" i="6" s="1"/>
  <c r="V670" i="6" a="1"/>
  <c r="V670" i="6" s="1"/>
  <c r="U670" i="6"/>
  <c r="U670" i="6" a="1"/>
  <c r="T670" i="6" a="1"/>
  <c r="T670" i="6" s="1"/>
  <c r="S670" i="6"/>
  <c r="S670" i="6" a="1"/>
  <c r="R670" i="6" a="1"/>
  <c r="R670" i="6" s="1"/>
  <c r="Q670" i="6" a="1"/>
  <c r="Q670" i="6" s="1"/>
  <c r="P670" i="6"/>
  <c r="P670" i="6" a="1"/>
  <c r="O670" i="6" a="1"/>
  <c r="O670" i="6" s="1"/>
  <c r="N670" i="6" a="1"/>
  <c r="N670" i="6" s="1"/>
  <c r="M670" i="6" a="1"/>
  <c r="M670" i="6" s="1"/>
  <c r="L670" i="6" a="1"/>
  <c r="L670" i="6" s="1"/>
  <c r="K670" i="6" a="1"/>
  <c r="K670" i="6" s="1"/>
  <c r="AI669" i="6" a="1"/>
  <c r="AI669" i="6" s="1"/>
  <c r="AH669" i="6" a="1"/>
  <c r="AH669" i="6" s="1"/>
  <c r="AG669" i="6" a="1"/>
  <c r="AG669" i="6" s="1"/>
  <c r="AF669" i="6" a="1"/>
  <c r="AF669" i="6" s="1"/>
  <c r="AE669" i="6" a="1"/>
  <c r="AE669" i="6" s="1"/>
  <c r="AD669" i="6" a="1"/>
  <c r="AD669" i="6" s="1"/>
  <c r="AC669" i="6"/>
  <c r="AC669" i="6" a="1"/>
  <c r="AB669" i="6" a="1"/>
  <c r="AB669" i="6" s="1"/>
  <c r="AA669" i="6"/>
  <c r="AA669" i="6" a="1"/>
  <c r="Z669" i="6" a="1"/>
  <c r="Z669" i="6" s="1"/>
  <c r="Y669" i="6" a="1"/>
  <c r="Y669" i="6" s="1"/>
  <c r="X669" i="6" a="1"/>
  <c r="X669" i="6" s="1"/>
  <c r="W669" i="6" a="1"/>
  <c r="W669" i="6" s="1"/>
  <c r="V669" i="6" a="1"/>
  <c r="V669" i="6" s="1"/>
  <c r="U669" i="6" a="1"/>
  <c r="U669" i="6" s="1"/>
  <c r="T669" i="6" a="1"/>
  <c r="T669" i="6" s="1"/>
  <c r="S669" i="6" a="1"/>
  <c r="S669" i="6" s="1"/>
  <c r="R669" i="6" a="1"/>
  <c r="R669" i="6" s="1"/>
  <c r="Q669" i="6" a="1"/>
  <c r="Q669" i="6" s="1"/>
  <c r="P669" i="6" a="1"/>
  <c r="P669" i="6" s="1"/>
  <c r="O669" i="6" a="1"/>
  <c r="O669" i="6" s="1"/>
  <c r="N669" i="6" a="1"/>
  <c r="N669" i="6" s="1"/>
  <c r="M669" i="6" a="1"/>
  <c r="M669" i="6" s="1"/>
  <c r="L669" i="6" a="1"/>
  <c r="L669" i="6" s="1"/>
  <c r="K669" i="6"/>
  <c r="K669" i="6" a="1"/>
  <c r="AI668" i="6" a="1"/>
  <c r="AI668" i="6" s="1"/>
  <c r="AH668" i="6" a="1"/>
  <c r="AH668" i="6" s="1"/>
  <c r="AG668" i="6" a="1"/>
  <c r="AG668" i="6" s="1"/>
  <c r="AF668" i="6" a="1"/>
  <c r="AF668" i="6" s="1"/>
  <c r="AE668" i="6" a="1"/>
  <c r="AE668" i="6" s="1"/>
  <c r="AD668" i="6" a="1"/>
  <c r="AD668" i="6" s="1"/>
  <c r="AC668" i="6" a="1"/>
  <c r="AC668" i="6" s="1"/>
  <c r="AB668" i="6" a="1"/>
  <c r="AB668" i="6" s="1"/>
  <c r="AA668" i="6"/>
  <c r="AA668" i="6" a="1"/>
  <c r="Z668" i="6" a="1"/>
  <c r="Z668" i="6" s="1"/>
  <c r="Y668" i="6" a="1"/>
  <c r="Y668" i="6" s="1"/>
  <c r="X668" i="6" a="1"/>
  <c r="X668" i="6" s="1"/>
  <c r="W668" i="6" a="1"/>
  <c r="W668" i="6" s="1"/>
  <c r="V668" i="6" a="1"/>
  <c r="V668" i="6" s="1"/>
  <c r="U668" i="6" a="1"/>
  <c r="U668" i="6" s="1"/>
  <c r="T668" i="6" a="1"/>
  <c r="T668" i="6" s="1"/>
  <c r="S668" i="6" a="1"/>
  <c r="S668" i="6" s="1"/>
  <c r="R668" i="6" a="1"/>
  <c r="R668" i="6" s="1"/>
  <c r="Q668" i="6"/>
  <c r="Q668" i="6" a="1"/>
  <c r="P668" i="6" a="1"/>
  <c r="P668" i="6" s="1"/>
  <c r="O668" i="6" a="1"/>
  <c r="O668" i="6" s="1"/>
  <c r="N668" i="6" a="1"/>
  <c r="N668" i="6" s="1"/>
  <c r="M668" i="6" a="1"/>
  <c r="M668" i="6" s="1"/>
  <c r="L668" i="6" a="1"/>
  <c r="L668" i="6" s="1"/>
  <c r="K668" i="6" a="1"/>
  <c r="K668" i="6" s="1"/>
  <c r="AI667" i="6" a="1"/>
  <c r="AI667" i="6" s="1"/>
  <c r="AH667" i="6" a="1"/>
  <c r="AH667" i="6" s="1"/>
  <c r="AG667" i="6" a="1"/>
  <c r="AG667" i="6" s="1"/>
  <c r="AF667" i="6" a="1"/>
  <c r="AF667" i="6" s="1"/>
  <c r="AE667" i="6" a="1"/>
  <c r="AE667" i="6" s="1"/>
  <c r="AD667" i="6" a="1"/>
  <c r="AD667" i="6" s="1"/>
  <c r="AC667" i="6" a="1"/>
  <c r="AC667" i="6" s="1"/>
  <c r="AB667" i="6" a="1"/>
  <c r="AB667" i="6" s="1"/>
  <c r="AA667" i="6" a="1"/>
  <c r="AA667" i="6" s="1"/>
  <c r="Z667" i="6" a="1"/>
  <c r="Z667" i="6" s="1"/>
  <c r="Y667" i="6" a="1"/>
  <c r="Y667" i="6" s="1"/>
  <c r="X667" i="6" a="1"/>
  <c r="X667" i="6" s="1"/>
  <c r="W667" i="6" a="1"/>
  <c r="W667" i="6" s="1"/>
  <c r="V667" i="6" a="1"/>
  <c r="V667" i="6" s="1"/>
  <c r="U667" i="6"/>
  <c r="U667" i="6" a="1"/>
  <c r="T667" i="6" a="1"/>
  <c r="T667" i="6" s="1"/>
  <c r="S667" i="6" a="1"/>
  <c r="S667" i="6" s="1"/>
  <c r="R667" i="6" a="1"/>
  <c r="R667" i="6" s="1"/>
  <c r="Q667" i="6" a="1"/>
  <c r="Q667" i="6" s="1"/>
  <c r="P667" i="6" a="1"/>
  <c r="P667" i="6" s="1"/>
  <c r="O667" i="6" a="1"/>
  <c r="O667" i="6" s="1"/>
  <c r="N667" i="6" a="1"/>
  <c r="N667" i="6" s="1"/>
  <c r="M667" i="6"/>
  <c r="M667" i="6" a="1"/>
  <c r="L667" i="6"/>
  <c r="L667" i="6" a="1"/>
  <c r="K667" i="6" a="1"/>
  <c r="K667" i="6" s="1"/>
  <c r="AI666" i="6" a="1"/>
  <c r="AI666" i="6" s="1"/>
  <c r="AH666" i="6" a="1"/>
  <c r="AH666" i="6" s="1"/>
  <c r="AG666" i="6" a="1"/>
  <c r="AG666" i="6" s="1"/>
  <c r="AF666" i="6" a="1"/>
  <c r="AF666" i="6" s="1"/>
  <c r="AE666" i="6"/>
  <c r="AE666" i="6" a="1"/>
  <c r="AD666" i="6" a="1"/>
  <c r="AD666" i="6" s="1"/>
  <c r="AC666" i="6" a="1"/>
  <c r="AC666" i="6" s="1"/>
  <c r="AB666" i="6" a="1"/>
  <c r="AB666" i="6" s="1"/>
  <c r="AA666" i="6" a="1"/>
  <c r="AA666" i="6" s="1"/>
  <c r="Z666" i="6" a="1"/>
  <c r="Z666" i="6" s="1"/>
  <c r="Y666" i="6" a="1"/>
  <c r="Y666" i="6" s="1"/>
  <c r="X666" i="6" a="1"/>
  <c r="X666" i="6" s="1"/>
  <c r="W666" i="6"/>
  <c r="W666" i="6" a="1"/>
  <c r="V666" i="6" a="1"/>
  <c r="V666" i="6" s="1"/>
  <c r="U666" i="6" a="1"/>
  <c r="U666" i="6" s="1"/>
  <c r="T666" i="6" a="1"/>
  <c r="T666" i="6" s="1"/>
  <c r="S666" i="6"/>
  <c r="S666" i="6" a="1"/>
  <c r="R666" i="6" a="1"/>
  <c r="R666" i="6" s="1"/>
  <c r="Q666" i="6"/>
  <c r="Q666" i="6" a="1"/>
  <c r="P666" i="6" a="1"/>
  <c r="P666" i="6" s="1"/>
  <c r="O666" i="6" a="1"/>
  <c r="O666" i="6" s="1"/>
  <c r="N666" i="6" a="1"/>
  <c r="N666" i="6" s="1"/>
  <c r="M666" i="6" a="1"/>
  <c r="M666" i="6" s="1"/>
  <c r="L666" i="6" a="1"/>
  <c r="L666" i="6" s="1"/>
  <c r="K666" i="6" a="1"/>
  <c r="K666" i="6" s="1"/>
  <c r="AI665" i="6" a="1"/>
  <c r="AI665" i="6" s="1"/>
  <c r="AH665" i="6" a="1"/>
  <c r="AH665" i="6" s="1"/>
  <c r="AG665" i="6" a="1"/>
  <c r="AG665" i="6" s="1"/>
  <c r="AF665" i="6" a="1"/>
  <c r="AF665" i="6" s="1"/>
  <c r="AE665" i="6" a="1"/>
  <c r="AE665" i="6" s="1"/>
  <c r="AD665" i="6" a="1"/>
  <c r="AD665" i="6" s="1"/>
  <c r="AC665" i="6" a="1"/>
  <c r="AC665" i="6" s="1"/>
  <c r="AB665" i="6" a="1"/>
  <c r="AB665" i="6" s="1"/>
  <c r="AA665" i="6" a="1"/>
  <c r="AA665" i="6" s="1"/>
  <c r="Z665" i="6" a="1"/>
  <c r="Z665" i="6" s="1"/>
  <c r="Y665" i="6" a="1"/>
  <c r="Y665" i="6" s="1"/>
  <c r="X665" i="6" a="1"/>
  <c r="X665" i="6" s="1"/>
  <c r="W665" i="6" a="1"/>
  <c r="W665" i="6" s="1"/>
  <c r="V665" i="6" a="1"/>
  <c r="V665" i="6" s="1"/>
  <c r="U665" i="6" a="1"/>
  <c r="U665" i="6" s="1"/>
  <c r="T665" i="6" a="1"/>
  <c r="T665" i="6" s="1"/>
  <c r="S665" i="6"/>
  <c r="S665" i="6" a="1"/>
  <c r="R665" i="6" a="1"/>
  <c r="R665" i="6" s="1"/>
  <c r="Q665" i="6" a="1"/>
  <c r="Q665" i="6" s="1"/>
  <c r="P665" i="6" a="1"/>
  <c r="P665" i="6" s="1"/>
  <c r="O665" i="6" a="1"/>
  <c r="O665" i="6" s="1"/>
  <c r="N665" i="6" a="1"/>
  <c r="N665" i="6" s="1"/>
  <c r="M665" i="6"/>
  <c r="M665" i="6" a="1"/>
  <c r="L665" i="6" a="1"/>
  <c r="L665" i="6" s="1"/>
  <c r="K665" i="6" a="1"/>
  <c r="K665" i="6" s="1"/>
  <c r="AI664" i="6" a="1"/>
  <c r="AI664" i="6" s="1"/>
  <c r="AH664" i="6" a="1"/>
  <c r="AH664" i="6" s="1"/>
  <c r="AG664" i="6" a="1"/>
  <c r="AG664" i="6" s="1"/>
  <c r="AF664" i="6"/>
  <c r="AF664" i="6" a="1"/>
  <c r="AE664" i="6" a="1"/>
  <c r="AE664" i="6" s="1"/>
  <c r="AD664" i="6" a="1"/>
  <c r="AD664" i="6" s="1"/>
  <c r="AC664" i="6" a="1"/>
  <c r="AC664" i="6" s="1"/>
  <c r="AB664" i="6" a="1"/>
  <c r="AB664" i="6" s="1"/>
  <c r="AA664" i="6"/>
  <c r="AA664" i="6" a="1"/>
  <c r="Z664" i="6" a="1"/>
  <c r="Z664" i="6" s="1"/>
  <c r="Y664" i="6" a="1"/>
  <c r="Y664" i="6" s="1"/>
  <c r="X664" i="6" a="1"/>
  <c r="X664" i="6" s="1"/>
  <c r="W664" i="6" a="1"/>
  <c r="W664" i="6" s="1"/>
  <c r="V664" i="6" a="1"/>
  <c r="V664" i="6" s="1"/>
  <c r="U664" i="6" a="1"/>
  <c r="U664" i="6" s="1"/>
  <c r="T664" i="6" a="1"/>
  <c r="T664" i="6" s="1"/>
  <c r="S664" i="6" a="1"/>
  <c r="S664" i="6" s="1"/>
  <c r="R664" i="6" a="1"/>
  <c r="R664" i="6" s="1"/>
  <c r="Q664" i="6" a="1"/>
  <c r="Q664" i="6" s="1"/>
  <c r="P664" i="6"/>
  <c r="P664" i="6" a="1"/>
  <c r="O664" i="6" a="1"/>
  <c r="O664" i="6" s="1"/>
  <c r="N664" i="6" a="1"/>
  <c r="N664" i="6" s="1"/>
  <c r="M664" i="6" a="1"/>
  <c r="M664" i="6" s="1"/>
  <c r="L664" i="6" a="1"/>
  <c r="L664" i="6" s="1"/>
  <c r="K664" i="6"/>
  <c r="K664" i="6" a="1"/>
  <c r="AI663" i="6" a="1"/>
  <c r="AI663" i="6" s="1"/>
  <c r="AH663" i="6" a="1"/>
  <c r="AH663" i="6" s="1"/>
  <c r="AG663" i="6" a="1"/>
  <c r="AG663" i="6" s="1"/>
  <c r="AF663" i="6" a="1"/>
  <c r="AF663" i="6" s="1"/>
  <c r="AE663" i="6" a="1"/>
  <c r="AE663" i="6" s="1"/>
  <c r="AD663" i="6" a="1"/>
  <c r="AD663" i="6" s="1"/>
  <c r="AC663" i="6"/>
  <c r="AC663" i="6" a="1"/>
  <c r="AB663" i="6" a="1"/>
  <c r="AB663" i="6" s="1"/>
  <c r="AA663" i="6" a="1"/>
  <c r="AA663" i="6" s="1"/>
  <c r="Z663" i="6" a="1"/>
  <c r="Z663" i="6" s="1"/>
  <c r="Y663" i="6" a="1"/>
  <c r="Y663" i="6" s="1"/>
  <c r="X663" i="6" a="1"/>
  <c r="X663" i="6" s="1"/>
  <c r="W663" i="6" a="1"/>
  <c r="W663" i="6" s="1"/>
  <c r="V663" i="6" a="1"/>
  <c r="V663" i="6" s="1"/>
  <c r="U663" i="6" a="1"/>
  <c r="U663" i="6" s="1"/>
  <c r="T663" i="6" a="1"/>
  <c r="T663" i="6" s="1"/>
  <c r="S663" i="6" a="1"/>
  <c r="S663" i="6" s="1"/>
  <c r="R663" i="6" a="1"/>
  <c r="R663" i="6" s="1"/>
  <c r="Q663" i="6" a="1"/>
  <c r="Q663" i="6" s="1"/>
  <c r="P663" i="6" a="1"/>
  <c r="P663" i="6" s="1"/>
  <c r="O663" i="6" a="1"/>
  <c r="O663" i="6" s="1"/>
  <c r="N663" i="6" a="1"/>
  <c r="N663" i="6" s="1"/>
  <c r="M663" i="6" a="1"/>
  <c r="M663" i="6" s="1"/>
  <c r="L663" i="6"/>
  <c r="L663" i="6" a="1"/>
  <c r="K663" i="6" a="1"/>
  <c r="K663" i="6" s="1"/>
  <c r="AI662" i="6" a="1"/>
  <c r="AI662" i="6" s="1"/>
  <c r="AH662" i="6" a="1"/>
  <c r="AH662" i="6" s="1"/>
  <c r="AG662" i="6"/>
  <c r="AG662" i="6" a="1"/>
  <c r="AF662" i="6" a="1"/>
  <c r="AF662" i="6" s="1"/>
  <c r="AE662" i="6" a="1"/>
  <c r="AE662" i="6" s="1"/>
  <c r="AD662" i="6" a="1"/>
  <c r="AD662" i="6" s="1"/>
  <c r="AC662" i="6" a="1"/>
  <c r="AC662" i="6" s="1"/>
  <c r="AB662" i="6" a="1"/>
  <c r="AB662" i="6" s="1"/>
  <c r="AA662" i="6" a="1"/>
  <c r="AA662" i="6" s="1"/>
  <c r="Z662" i="6" a="1"/>
  <c r="Z662" i="6" s="1"/>
  <c r="Y662" i="6" a="1"/>
  <c r="Y662" i="6" s="1"/>
  <c r="X662" i="6"/>
  <c r="X662" i="6" a="1"/>
  <c r="W662" i="6" a="1"/>
  <c r="W662" i="6" s="1"/>
  <c r="V662" i="6" a="1"/>
  <c r="V662" i="6" s="1"/>
  <c r="U662" i="6" a="1"/>
  <c r="U662" i="6" s="1"/>
  <c r="T662" i="6" a="1"/>
  <c r="T662" i="6" s="1"/>
  <c r="S662" i="6" a="1"/>
  <c r="S662" i="6" s="1"/>
  <c r="R662" i="6" a="1"/>
  <c r="R662" i="6" s="1"/>
  <c r="Q662" i="6" a="1"/>
  <c r="Q662" i="6" s="1"/>
  <c r="P662" i="6" a="1"/>
  <c r="P662" i="6" s="1"/>
  <c r="O662" i="6" a="1"/>
  <c r="O662" i="6" s="1"/>
  <c r="N662" i="6" a="1"/>
  <c r="N662" i="6" s="1"/>
  <c r="M662" i="6" a="1"/>
  <c r="M662" i="6" s="1"/>
  <c r="L662" i="6" a="1"/>
  <c r="L662" i="6" s="1"/>
  <c r="K662" i="6" a="1"/>
  <c r="K662" i="6" s="1"/>
  <c r="AI661" i="6"/>
  <c r="AI661" i="6" a="1"/>
  <c r="AH661" i="6" a="1"/>
  <c r="AH661" i="6" s="1"/>
  <c r="AG661" i="6" a="1"/>
  <c r="AG661" i="6" s="1"/>
  <c r="AF661" i="6" a="1"/>
  <c r="AF661" i="6" s="1"/>
  <c r="AE661" i="6" a="1"/>
  <c r="AE661" i="6" s="1"/>
  <c r="AD661" i="6" a="1"/>
  <c r="AD661" i="6" s="1"/>
  <c r="AC661" i="6" a="1"/>
  <c r="AC661" i="6" s="1"/>
  <c r="AB661" i="6" a="1"/>
  <c r="AB661" i="6" s="1"/>
  <c r="AA661" i="6"/>
  <c r="AA661" i="6" a="1"/>
  <c r="Z661" i="6" a="1"/>
  <c r="Z661" i="6" s="1"/>
  <c r="Y661" i="6" a="1"/>
  <c r="Y661" i="6" s="1"/>
  <c r="X661" i="6" a="1"/>
  <c r="X661" i="6" s="1"/>
  <c r="W661" i="6" a="1"/>
  <c r="W661" i="6" s="1"/>
  <c r="V661" i="6" a="1"/>
  <c r="V661" i="6" s="1"/>
  <c r="U661" i="6" a="1"/>
  <c r="U661" i="6" s="1"/>
  <c r="T661" i="6" a="1"/>
  <c r="T661" i="6" s="1"/>
  <c r="S661" i="6" a="1"/>
  <c r="S661" i="6" s="1"/>
  <c r="R661" i="6" a="1"/>
  <c r="R661" i="6" s="1"/>
  <c r="Q661" i="6" a="1"/>
  <c r="Q661" i="6" s="1"/>
  <c r="P661" i="6" a="1"/>
  <c r="P661" i="6" s="1"/>
  <c r="O661" i="6" a="1"/>
  <c r="O661" i="6" s="1"/>
  <c r="N661" i="6" a="1"/>
  <c r="N661" i="6" s="1"/>
  <c r="M661" i="6" a="1"/>
  <c r="M661" i="6" s="1"/>
  <c r="L661" i="6" a="1"/>
  <c r="L661" i="6" s="1"/>
  <c r="K661" i="6" a="1"/>
  <c r="K661" i="6" s="1"/>
  <c r="AI660" i="6" a="1"/>
  <c r="AI660" i="6" s="1"/>
  <c r="AH660" i="6" a="1"/>
  <c r="AH660" i="6" s="1"/>
  <c r="AG660" i="6" a="1"/>
  <c r="AG660" i="6" s="1"/>
  <c r="AF660" i="6" a="1"/>
  <c r="AF660" i="6" s="1"/>
  <c r="AE660" i="6" a="1"/>
  <c r="AE660" i="6" s="1"/>
  <c r="AD660" i="6" a="1"/>
  <c r="AD660" i="6" s="1"/>
  <c r="AC660" i="6" a="1"/>
  <c r="AC660" i="6" s="1"/>
  <c r="AB660" i="6" a="1"/>
  <c r="AB660" i="6" s="1"/>
  <c r="AA660" i="6"/>
  <c r="AA660" i="6" a="1"/>
  <c r="Z660" i="6" a="1"/>
  <c r="Z660" i="6" s="1"/>
  <c r="Y660" i="6" a="1"/>
  <c r="Y660" i="6" s="1"/>
  <c r="X660" i="6" a="1"/>
  <c r="X660" i="6" s="1"/>
  <c r="W660" i="6" a="1"/>
  <c r="W660" i="6" s="1"/>
  <c r="V660" i="6" a="1"/>
  <c r="V660" i="6" s="1"/>
  <c r="U660" i="6" a="1"/>
  <c r="U660" i="6" s="1"/>
  <c r="T660" i="6" a="1"/>
  <c r="T660" i="6" s="1"/>
  <c r="S660" i="6" a="1"/>
  <c r="S660" i="6" s="1"/>
  <c r="R660" i="6" a="1"/>
  <c r="R660" i="6" s="1"/>
  <c r="Q660" i="6"/>
  <c r="Q660" i="6" a="1"/>
  <c r="P660" i="6"/>
  <c r="P660" i="6" a="1"/>
  <c r="O660" i="6" a="1"/>
  <c r="O660" i="6" s="1"/>
  <c r="N660" i="6" a="1"/>
  <c r="N660" i="6" s="1"/>
  <c r="M660" i="6"/>
  <c r="M660" i="6" a="1"/>
  <c r="L660" i="6" a="1"/>
  <c r="L660" i="6" s="1"/>
  <c r="K660" i="6" a="1"/>
  <c r="K660" i="6" s="1"/>
  <c r="AI659" i="6"/>
  <c r="AI659" i="6" a="1"/>
  <c r="AH659" i="6" a="1"/>
  <c r="AH659" i="6" s="1"/>
  <c r="AG659" i="6" a="1"/>
  <c r="AG659" i="6" s="1"/>
  <c r="AF659" i="6" a="1"/>
  <c r="AF659" i="6" s="1"/>
  <c r="AE659" i="6" a="1"/>
  <c r="AE659" i="6" s="1"/>
  <c r="AD659" i="6" a="1"/>
  <c r="AD659" i="6" s="1"/>
  <c r="AC659" i="6" a="1"/>
  <c r="AC659" i="6" s="1"/>
  <c r="AB659" i="6"/>
  <c r="AB659" i="6" a="1"/>
  <c r="AA659" i="6"/>
  <c r="AA659" i="6" a="1"/>
  <c r="Z659" i="6" a="1"/>
  <c r="Z659" i="6" s="1"/>
  <c r="Y659" i="6" a="1"/>
  <c r="Y659" i="6" s="1"/>
  <c r="X659" i="6" a="1"/>
  <c r="X659" i="6" s="1"/>
  <c r="W659" i="6" a="1"/>
  <c r="W659" i="6" s="1"/>
  <c r="V659" i="6" a="1"/>
  <c r="V659" i="6" s="1"/>
  <c r="U659" i="6" a="1"/>
  <c r="U659" i="6" s="1"/>
  <c r="T659" i="6" a="1"/>
  <c r="T659" i="6" s="1"/>
  <c r="S659" i="6"/>
  <c r="S659" i="6" a="1"/>
  <c r="R659" i="6" a="1"/>
  <c r="R659" i="6" s="1"/>
  <c r="Q659" i="6" a="1"/>
  <c r="Q659" i="6" s="1"/>
  <c r="P659" i="6" a="1"/>
  <c r="P659" i="6" s="1"/>
  <c r="O659" i="6" a="1"/>
  <c r="O659" i="6" s="1"/>
  <c r="N659" i="6" a="1"/>
  <c r="N659" i="6" s="1"/>
  <c r="M659" i="6" a="1"/>
  <c r="M659" i="6" s="1"/>
  <c r="L659" i="6" a="1"/>
  <c r="L659" i="6" s="1"/>
  <c r="K659" i="6" a="1"/>
  <c r="K659" i="6" s="1"/>
  <c r="AI658" i="6" a="1"/>
  <c r="AI658" i="6" s="1"/>
  <c r="AH658" i="6" a="1"/>
  <c r="AH658" i="6" s="1"/>
  <c r="AG658" i="6" a="1"/>
  <c r="AG658" i="6" s="1"/>
  <c r="AF658" i="6" a="1"/>
  <c r="AF658" i="6" s="1"/>
  <c r="AE658" i="6" a="1"/>
  <c r="AE658" i="6" s="1"/>
  <c r="AD658" i="6" a="1"/>
  <c r="AD658" i="6" s="1"/>
  <c r="AC658" i="6" a="1"/>
  <c r="AC658" i="6" s="1"/>
  <c r="AB658" i="6" a="1"/>
  <c r="AB658" i="6" s="1"/>
  <c r="AA658" i="6" a="1"/>
  <c r="AA658" i="6" s="1"/>
  <c r="Z658" i="6" a="1"/>
  <c r="Z658" i="6" s="1"/>
  <c r="Y658" i="6" a="1"/>
  <c r="Y658" i="6" s="1"/>
  <c r="X658" i="6" a="1"/>
  <c r="X658" i="6" s="1"/>
  <c r="W658" i="6" a="1"/>
  <c r="W658" i="6" s="1"/>
  <c r="V658" i="6" a="1"/>
  <c r="V658" i="6" s="1"/>
  <c r="U658" i="6" a="1"/>
  <c r="U658" i="6" s="1"/>
  <c r="T658" i="6" a="1"/>
  <c r="T658" i="6" s="1"/>
  <c r="S658" i="6"/>
  <c r="S658" i="6" a="1"/>
  <c r="R658" i="6" a="1"/>
  <c r="R658" i="6" s="1"/>
  <c r="Q658" i="6" a="1"/>
  <c r="Q658" i="6" s="1"/>
  <c r="P658" i="6" a="1"/>
  <c r="P658" i="6" s="1"/>
  <c r="O658" i="6" a="1"/>
  <c r="O658" i="6" s="1"/>
  <c r="N658" i="6" a="1"/>
  <c r="N658" i="6" s="1"/>
  <c r="M658" i="6" a="1"/>
  <c r="M658" i="6" s="1"/>
  <c r="L658" i="6" a="1"/>
  <c r="L658" i="6" s="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a="1"/>
  <c r="Z657" i="6" s="1"/>
  <c r="Y657" i="6" a="1"/>
  <c r="Y657" i="6" s="1"/>
  <c r="X657" i="6" a="1"/>
  <c r="X657" i="6" s="1"/>
  <c r="W657" i="6" a="1"/>
  <c r="W657" i="6" s="1"/>
  <c r="V657" i="6" a="1"/>
  <c r="V657" i="6" s="1"/>
  <c r="U657" i="6" a="1"/>
  <c r="U657" i="6" s="1"/>
  <c r="T657" i="6" a="1"/>
  <c r="T657" i="6" s="1"/>
  <c r="S657" i="6" a="1"/>
  <c r="S657" i="6" s="1"/>
  <c r="R657" i="6" a="1"/>
  <c r="R657" i="6" s="1"/>
  <c r="Q657" i="6" a="1"/>
  <c r="Q657" i="6" s="1"/>
  <c r="P657" i="6" a="1"/>
  <c r="P657" i="6" s="1"/>
  <c r="O657" i="6" a="1"/>
  <c r="O657" i="6" s="1"/>
  <c r="N657" i="6" a="1"/>
  <c r="N657" i="6" s="1"/>
  <c r="M657" i="6"/>
  <c r="M657" i="6" a="1"/>
  <c r="L657" i="6" a="1"/>
  <c r="L657" i="6" s="1"/>
  <c r="K657" i="6" a="1"/>
  <c r="K657" i="6" s="1"/>
  <c r="AI656" i="6" a="1"/>
  <c r="AI656" i="6" s="1"/>
  <c r="AH656" i="6" a="1"/>
  <c r="AH656" i="6" s="1"/>
  <c r="AG656" i="6" a="1"/>
  <c r="AG656" i="6" s="1"/>
  <c r="AF656" i="6" a="1"/>
  <c r="AF656" i="6" s="1"/>
  <c r="AE656" i="6" a="1"/>
  <c r="AE656" i="6" s="1"/>
  <c r="AD656" i="6" a="1"/>
  <c r="AD656" i="6" s="1"/>
  <c r="AC656" i="6" a="1"/>
  <c r="AC656" i="6" s="1"/>
  <c r="AB656" i="6" a="1"/>
  <c r="AB656" i="6" s="1"/>
  <c r="AA656" i="6" a="1"/>
  <c r="AA656" i="6" s="1"/>
  <c r="Z656" i="6" a="1"/>
  <c r="Z656" i="6" s="1"/>
  <c r="Y656" i="6"/>
  <c r="Y656" i="6" a="1"/>
  <c r="X656" i="6"/>
  <c r="X656" i="6" a="1"/>
  <c r="W656" i="6"/>
  <c r="W656" i="6" a="1"/>
  <c r="V656" i="6" a="1"/>
  <c r="V656" i="6" s="1"/>
  <c r="U656" i="6" a="1"/>
  <c r="U656" i="6" s="1"/>
  <c r="T656" i="6" a="1"/>
  <c r="T656" i="6" s="1"/>
  <c r="S656" i="6" a="1"/>
  <c r="S656" i="6" s="1"/>
  <c r="R656" i="6" a="1"/>
  <c r="R656" i="6" s="1"/>
  <c r="Q656" i="6" a="1"/>
  <c r="Q656" i="6" s="1"/>
  <c r="P656" i="6"/>
  <c r="P656" i="6" a="1"/>
  <c r="O656" i="6"/>
  <c r="O656" i="6" a="1"/>
  <c r="N656" i="6" a="1"/>
  <c r="N656" i="6" s="1"/>
  <c r="M656" i="6" a="1"/>
  <c r="M656" i="6" s="1"/>
  <c r="L656" i="6" a="1"/>
  <c r="L656" i="6" s="1"/>
  <c r="K656" i="6" a="1"/>
  <c r="K656" i="6" s="1"/>
  <c r="AI655" i="6" a="1"/>
  <c r="AI655" i="6" s="1"/>
  <c r="AH655" i="6" a="1"/>
  <c r="AH655" i="6" s="1"/>
  <c r="AG655" i="6" a="1"/>
  <c r="AG655" i="6" s="1"/>
  <c r="AF655" i="6" a="1"/>
  <c r="AF655" i="6" s="1"/>
  <c r="AE655" i="6" a="1"/>
  <c r="AE655" i="6" s="1"/>
  <c r="AD655" i="6" a="1"/>
  <c r="AD655" i="6" s="1"/>
  <c r="AC655" i="6"/>
  <c r="AC655" i="6" a="1"/>
  <c r="AB655" i="6"/>
  <c r="AB655" i="6" a="1"/>
  <c r="AA655" i="6" a="1"/>
  <c r="AA655" i="6" s="1"/>
  <c r="Z655" i="6" a="1"/>
  <c r="Z655" i="6" s="1"/>
  <c r="Y655" i="6"/>
  <c r="Y655" i="6" a="1"/>
  <c r="X655" i="6" a="1"/>
  <c r="X655" i="6" s="1"/>
  <c r="W655" i="6" a="1"/>
  <c r="W655" i="6" s="1"/>
  <c r="V655" i="6" a="1"/>
  <c r="V655" i="6" s="1"/>
  <c r="U655" i="6" a="1"/>
  <c r="U655" i="6" s="1"/>
  <c r="T655" i="6" a="1"/>
  <c r="T655" i="6" s="1"/>
  <c r="S655" i="6" a="1"/>
  <c r="S655" i="6" s="1"/>
  <c r="R655" i="6" a="1"/>
  <c r="R655" i="6" s="1"/>
  <c r="Q655" i="6" a="1"/>
  <c r="Q655" i="6" s="1"/>
  <c r="P655" i="6" a="1"/>
  <c r="P655" i="6" s="1"/>
  <c r="O655" i="6" a="1"/>
  <c r="O655" i="6" s="1"/>
  <c r="N655" i="6" a="1"/>
  <c r="N655" i="6" s="1"/>
  <c r="M655" i="6" a="1"/>
  <c r="M655" i="6" s="1"/>
  <c r="L655" i="6"/>
  <c r="L655" i="6" a="1"/>
  <c r="K655" i="6"/>
  <c r="K655" i="6" a="1"/>
  <c r="AI654" i="6" a="1"/>
  <c r="AI654" i="6" s="1"/>
  <c r="AH654" i="6" a="1"/>
  <c r="AH654" i="6" s="1"/>
  <c r="AG654" i="6"/>
  <c r="AG654" i="6" a="1"/>
  <c r="AF654" i="6" a="1"/>
  <c r="AF654" i="6" s="1"/>
  <c r="AE654" i="6" a="1"/>
  <c r="AE654" i="6" s="1"/>
  <c r="AD654" i="6" a="1"/>
  <c r="AD654" i="6" s="1"/>
  <c r="AC654" i="6" a="1"/>
  <c r="AC654" i="6" s="1"/>
  <c r="AB654" i="6"/>
  <c r="AB654" i="6" a="1"/>
  <c r="AA654" i="6" a="1"/>
  <c r="AA654" i="6" s="1"/>
  <c r="Z654" i="6" a="1"/>
  <c r="Z654" i="6" s="1"/>
  <c r="Y654" i="6"/>
  <c r="Y654" i="6" a="1"/>
  <c r="X654" i="6"/>
  <c r="X654" i="6" a="1"/>
  <c r="W654" i="6" a="1"/>
  <c r="W654" i="6" s="1"/>
  <c r="V654" i="6" a="1"/>
  <c r="V654" i="6" s="1"/>
  <c r="U654" i="6" a="1"/>
  <c r="U654" i="6" s="1"/>
  <c r="T654" i="6" a="1"/>
  <c r="T654" i="6" s="1"/>
  <c r="S654" i="6"/>
  <c r="S654" i="6" a="1"/>
  <c r="R654" i="6" a="1"/>
  <c r="R654" i="6" s="1"/>
  <c r="Q654" i="6" a="1"/>
  <c r="Q654" i="6" s="1"/>
  <c r="P654" i="6"/>
  <c r="P654" i="6" a="1"/>
  <c r="O654" i="6"/>
  <c r="O654" i="6" a="1"/>
  <c r="N654" i="6" a="1"/>
  <c r="N654" i="6" s="1"/>
  <c r="M654" i="6" a="1"/>
  <c r="M654" i="6" s="1"/>
  <c r="L654" i="6" a="1"/>
  <c r="L654" i="6" s="1"/>
  <c r="K654" i="6" a="1"/>
  <c r="K654" i="6" s="1"/>
  <c r="AI653" i="6"/>
  <c r="AI653" i="6" a="1"/>
  <c r="AH653" i="6" a="1"/>
  <c r="AH653" i="6" s="1"/>
  <c r="AG653" i="6" a="1"/>
  <c r="AG653" i="6" s="1"/>
  <c r="AF653" i="6" a="1"/>
  <c r="AF653" i="6" s="1"/>
  <c r="AE653" i="6" a="1"/>
  <c r="AE653" i="6" s="1"/>
  <c r="AD653" i="6" a="1"/>
  <c r="AD653" i="6" s="1"/>
  <c r="AC653" i="6" a="1"/>
  <c r="AC653" i="6" s="1"/>
  <c r="AB653" i="6" a="1"/>
  <c r="AB653" i="6" s="1"/>
  <c r="AA653" i="6"/>
  <c r="AA653" i="6" a="1"/>
  <c r="Z653" i="6" a="1"/>
  <c r="Z653" i="6" s="1"/>
  <c r="Y653" i="6" a="1"/>
  <c r="Y653" i="6" s="1"/>
  <c r="X653" i="6" a="1"/>
  <c r="X653" i="6" s="1"/>
  <c r="W653" i="6" a="1"/>
  <c r="W653" i="6" s="1"/>
  <c r="V653" i="6" a="1"/>
  <c r="V653" i="6" s="1"/>
  <c r="U653" i="6" a="1"/>
  <c r="U653" i="6" s="1"/>
  <c r="T653" i="6" a="1"/>
  <c r="T653" i="6" s="1"/>
  <c r="S653" i="6" a="1"/>
  <c r="S653" i="6" s="1"/>
  <c r="R653" i="6" a="1"/>
  <c r="R653" i="6" s="1"/>
  <c r="Q653" i="6" a="1"/>
  <c r="Q653" i="6" s="1"/>
  <c r="P653" i="6" a="1"/>
  <c r="P653" i="6" s="1"/>
  <c r="O653" i="6" a="1"/>
  <c r="O653" i="6" s="1"/>
  <c r="N653" i="6" a="1"/>
  <c r="N653" i="6" s="1"/>
  <c r="M653" i="6" a="1"/>
  <c r="M653" i="6" s="1"/>
  <c r="L653" i="6" a="1"/>
  <c r="L653" i="6" s="1"/>
  <c r="K653" i="6" a="1"/>
  <c r="K653" i="6" s="1"/>
  <c r="AI652" i="6" a="1"/>
  <c r="AI652" i="6" s="1"/>
  <c r="AH652" i="6" a="1"/>
  <c r="AH652" i="6" s="1"/>
  <c r="AG652" i="6" a="1"/>
  <c r="AG652" i="6" s="1"/>
  <c r="AF652" i="6" a="1"/>
  <c r="AF652" i="6" s="1"/>
  <c r="AE652" i="6" a="1"/>
  <c r="AE652" i="6" s="1"/>
  <c r="AD652" i="6" a="1"/>
  <c r="AD652" i="6" s="1"/>
  <c r="AC652" i="6" a="1"/>
  <c r="AC652" i="6" s="1"/>
  <c r="AB652" i="6" a="1"/>
  <c r="AB652" i="6" s="1"/>
  <c r="AA652" i="6" a="1"/>
  <c r="AA652" i="6" s="1"/>
  <c r="Z652" i="6" a="1"/>
  <c r="Z652" i="6" s="1"/>
  <c r="Y652" i="6"/>
  <c r="Y652" i="6" a="1"/>
  <c r="X652" i="6" a="1"/>
  <c r="X652" i="6" s="1"/>
  <c r="W652" i="6" a="1"/>
  <c r="W652" i="6" s="1"/>
  <c r="V652" i="6" a="1"/>
  <c r="V652" i="6" s="1"/>
  <c r="U652" i="6" a="1"/>
  <c r="U652" i="6" s="1"/>
  <c r="T652" i="6" a="1"/>
  <c r="T652" i="6" s="1"/>
  <c r="S652" i="6" a="1"/>
  <c r="S652" i="6" s="1"/>
  <c r="R652" i="6" a="1"/>
  <c r="R652" i="6" s="1"/>
  <c r="Q652" i="6" a="1"/>
  <c r="Q652" i="6" s="1"/>
  <c r="P652" i="6" a="1"/>
  <c r="P652" i="6" s="1"/>
  <c r="O652" i="6" a="1"/>
  <c r="O652" i="6" s="1"/>
  <c r="N652" i="6" a="1"/>
  <c r="N652" i="6" s="1"/>
  <c r="M652" i="6" a="1"/>
  <c r="M652" i="6" s="1"/>
  <c r="L652" i="6" a="1"/>
  <c r="L652" i="6" s="1"/>
  <c r="K652" i="6"/>
  <c r="K652" i="6" a="1"/>
  <c r="AI651" i="6"/>
  <c r="AI651" i="6" a="1"/>
  <c r="AH651" i="6" a="1"/>
  <c r="AH651" i="6" s="1"/>
  <c r="AG651" i="6" a="1"/>
  <c r="AG651" i="6" s="1"/>
  <c r="AF651" i="6" a="1"/>
  <c r="AF651" i="6" s="1"/>
  <c r="AE651" i="6" a="1"/>
  <c r="AE651" i="6" s="1"/>
  <c r="AD651" i="6" a="1"/>
  <c r="AD651" i="6" s="1"/>
  <c r="AC651" i="6" a="1"/>
  <c r="AC651" i="6" s="1"/>
  <c r="AB651" i="6"/>
  <c r="AB651" i="6" a="1"/>
  <c r="AA651" i="6"/>
  <c r="AA651" i="6" a="1"/>
  <c r="Z651" i="6" a="1"/>
  <c r="Z651" i="6" s="1"/>
  <c r="Y651" i="6" a="1"/>
  <c r="Y651" i="6" s="1"/>
  <c r="X651" i="6" a="1"/>
  <c r="X651" i="6" s="1"/>
  <c r="W651" i="6" a="1"/>
  <c r="W651" i="6" s="1"/>
  <c r="V651" i="6" a="1"/>
  <c r="V651" i="6" s="1"/>
  <c r="U651" i="6" a="1"/>
  <c r="U651" i="6" s="1"/>
  <c r="T651" i="6" a="1"/>
  <c r="T651" i="6" s="1"/>
  <c r="S651" i="6"/>
  <c r="S651" i="6" a="1"/>
  <c r="R651" i="6" a="1"/>
  <c r="R651" i="6" s="1"/>
  <c r="Q651" i="6" a="1"/>
  <c r="Q651" i="6" s="1"/>
  <c r="P651" i="6" a="1"/>
  <c r="P651" i="6" s="1"/>
  <c r="O651" i="6" a="1"/>
  <c r="O651" i="6" s="1"/>
  <c r="N651" i="6" a="1"/>
  <c r="N651" i="6" s="1"/>
  <c r="M651" i="6" a="1"/>
  <c r="M651" i="6" s="1"/>
  <c r="L651" i="6" a="1"/>
  <c r="L651" i="6" s="1"/>
  <c r="K651" i="6" a="1"/>
  <c r="K651" i="6" s="1"/>
  <c r="AI650" i="6" a="1"/>
  <c r="AI650" i="6" s="1"/>
  <c r="AH650" i="6" a="1"/>
  <c r="AH650" i="6" s="1"/>
  <c r="AG650" i="6" a="1"/>
  <c r="AG650" i="6" s="1"/>
  <c r="AF650" i="6" a="1"/>
  <c r="AF650" i="6" s="1"/>
  <c r="AE650" i="6" a="1"/>
  <c r="AE650" i="6" s="1"/>
  <c r="AD650" i="6" a="1"/>
  <c r="AD650" i="6" s="1"/>
  <c r="AC650" i="6" a="1"/>
  <c r="AC650" i="6" s="1"/>
  <c r="AB650" i="6" a="1"/>
  <c r="AB650" i="6" s="1"/>
  <c r="AA650" i="6" a="1"/>
  <c r="AA650" i="6" s="1"/>
  <c r="Z650" i="6" a="1"/>
  <c r="Z650" i="6" s="1"/>
  <c r="Y650" i="6" a="1"/>
  <c r="Y650" i="6" s="1"/>
  <c r="X650" i="6" a="1"/>
  <c r="X650" i="6" s="1"/>
  <c r="W650" i="6" a="1"/>
  <c r="W650" i="6" s="1"/>
  <c r="V650" i="6" a="1"/>
  <c r="V650" i="6" s="1"/>
  <c r="U650" i="6" a="1"/>
  <c r="U650" i="6" s="1"/>
  <c r="T650" i="6" a="1"/>
  <c r="T650" i="6" s="1"/>
  <c r="S650" i="6"/>
  <c r="S650" i="6" a="1"/>
  <c r="R650" i="6" a="1"/>
  <c r="R650" i="6" s="1"/>
  <c r="Q650" i="6" a="1"/>
  <c r="Q650" i="6" s="1"/>
  <c r="P650" i="6" a="1"/>
  <c r="P650" i="6" s="1"/>
  <c r="O650" i="6" a="1"/>
  <c r="O650" i="6" s="1"/>
  <c r="N650" i="6" a="1"/>
  <c r="N650" i="6" s="1"/>
  <c r="M650" i="6" a="1"/>
  <c r="M650" i="6" s="1"/>
  <c r="L650" i="6" a="1"/>
  <c r="L650" i="6" s="1"/>
  <c r="K650" i="6" a="1"/>
  <c r="K650" i="6" s="1"/>
  <c r="AI649" i="6" a="1"/>
  <c r="AI649" i="6" s="1"/>
  <c r="AH649" i="6" a="1"/>
  <c r="AH649" i="6" s="1"/>
  <c r="AG649" i="6" a="1"/>
  <c r="AG649" i="6" s="1"/>
  <c r="AF649" i="6" a="1"/>
  <c r="AF649" i="6" s="1"/>
  <c r="AE649" i="6" a="1"/>
  <c r="AE649" i="6" s="1"/>
  <c r="AD649" i="6" a="1"/>
  <c r="AD649" i="6" s="1"/>
  <c r="AC649" i="6" a="1"/>
  <c r="AC649" i="6" s="1"/>
  <c r="AB649" i="6" a="1"/>
  <c r="AB649" i="6" s="1"/>
  <c r="AA649" i="6" a="1"/>
  <c r="AA649" i="6" s="1"/>
  <c r="Z649" i="6" a="1"/>
  <c r="Z649" i="6" s="1"/>
  <c r="Y649" i="6" a="1"/>
  <c r="Y649" i="6" s="1"/>
  <c r="X649" i="6" a="1"/>
  <c r="X649" i="6" s="1"/>
  <c r="W649" i="6" a="1"/>
  <c r="W649" i="6" s="1"/>
  <c r="V649" i="6" a="1"/>
  <c r="V649" i="6" s="1"/>
  <c r="U649" i="6" a="1"/>
  <c r="U649" i="6" s="1"/>
  <c r="T649" i="6" a="1"/>
  <c r="T649" i="6" s="1"/>
  <c r="S649" i="6" a="1"/>
  <c r="S649" i="6" s="1"/>
  <c r="R649" i="6" a="1"/>
  <c r="R649" i="6" s="1"/>
  <c r="Q649" i="6" a="1"/>
  <c r="Q649" i="6" s="1"/>
  <c r="P649" i="6" a="1"/>
  <c r="P649" i="6" s="1"/>
  <c r="O649" i="6" a="1"/>
  <c r="O649" i="6" s="1"/>
  <c r="N649" i="6" a="1"/>
  <c r="N649" i="6" s="1"/>
  <c r="M649" i="6"/>
  <c r="M649" i="6" a="1"/>
  <c r="L649" i="6" a="1"/>
  <c r="L649" i="6" s="1"/>
  <c r="K649" i="6" a="1"/>
  <c r="K649" i="6" s="1"/>
  <c r="AI648" i="6" a="1"/>
  <c r="AI648" i="6" s="1"/>
  <c r="AH648" i="6" a="1"/>
  <c r="AH648" i="6" s="1"/>
  <c r="AG648" i="6" a="1"/>
  <c r="AG648" i="6" s="1"/>
  <c r="AF648" i="6" a="1"/>
  <c r="AF648" i="6" s="1"/>
  <c r="AE648" i="6" a="1"/>
  <c r="AE648" i="6" s="1"/>
  <c r="AD648" i="6" a="1"/>
  <c r="AD648" i="6" s="1"/>
  <c r="AC648" i="6" a="1"/>
  <c r="AC648" i="6" s="1"/>
  <c r="AB648" i="6" a="1"/>
  <c r="AB648" i="6" s="1"/>
  <c r="AA648" i="6" a="1"/>
  <c r="AA648" i="6" s="1"/>
  <c r="Z648" i="6" a="1"/>
  <c r="Z648" i="6" s="1"/>
  <c r="Y648" i="6"/>
  <c r="Y648" i="6" a="1"/>
  <c r="X648" i="6"/>
  <c r="X648" i="6" a="1"/>
  <c r="W648" i="6"/>
  <c r="W648" i="6" a="1"/>
  <c r="V648" i="6" a="1"/>
  <c r="V648" i="6" s="1"/>
  <c r="U648" i="6" a="1"/>
  <c r="U648" i="6" s="1"/>
  <c r="T648" i="6" a="1"/>
  <c r="T648" i="6" s="1"/>
  <c r="S648" i="6" a="1"/>
  <c r="S648" i="6" s="1"/>
  <c r="R648" i="6" a="1"/>
  <c r="R648" i="6" s="1"/>
  <c r="Q648" i="6" a="1"/>
  <c r="Q648" i="6" s="1"/>
  <c r="P648" i="6"/>
  <c r="P648" i="6" a="1"/>
  <c r="O648" i="6"/>
  <c r="O648" i="6" a="1"/>
  <c r="N648" i="6" a="1"/>
  <c r="N648" i="6" s="1"/>
  <c r="M648" i="6" a="1"/>
  <c r="M648" i="6" s="1"/>
  <c r="L648" i="6" a="1"/>
  <c r="L648" i="6" s="1"/>
  <c r="K648" i="6" a="1"/>
  <c r="K648" i="6" s="1"/>
  <c r="AI647" i="6"/>
  <c r="AI647" i="6" a="1"/>
  <c r="AH647" i="6" a="1"/>
  <c r="AH647" i="6" s="1"/>
  <c r="AG647" i="6" a="1"/>
  <c r="AG647" i="6" s="1"/>
  <c r="AF647" i="6" a="1"/>
  <c r="AF647" i="6" s="1"/>
  <c r="AE647" i="6" a="1"/>
  <c r="AE647" i="6" s="1"/>
  <c r="AD647" i="6" a="1"/>
  <c r="AD647" i="6" s="1"/>
  <c r="AC647" i="6" a="1"/>
  <c r="AC647" i="6" s="1"/>
  <c r="AB647" i="6" a="1"/>
  <c r="AB647" i="6" s="1"/>
  <c r="AA647" i="6" a="1"/>
  <c r="AA647" i="6" s="1"/>
  <c r="Z647" i="6" a="1"/>
  <c r="Z647" i="6" s="1"/>
  <c r="Y647" i="6" a="1"/>
  <c r="Y647" i="6" s="1"/>
  <c r="X647" i="6" a="1"/>
  <c r="X647" i="6" s="1"/>
  <c r="W647" i="6" a="1"/>
  <c r="W647" i="6" s="1"/>
  <c r="V647" i="6" a="1"/>
  <c r="V647" i="6" s="1"/>
  <c r="U647" i="6" a="1"/>
  <c r="U647" i="6" s="1"/>
  <c r="T647" i="6"/>
  <c r="T647" i="6" a="1"/>
  <c r="S647" i="6"/>
  <c r="S647" i="6" a="1"/>
  <c r="R647" i="6" a="1"/>
  <c r="R647" i="6" s="1"/>
  <c r="Q647" i="6" a="1"/>
  <c r="Q647" i="6" s="1"/>
  <c r="P647" i="6" a="1"/>
  <c r="P647" i="6" s="1"/>
  <c r="O647" i="6" a="1"/>
  <c r="O647" i="6" s="1"/>
  <c r="N647" i="6" a="1"/>
  <c r="N647" i="6" s="1"/>
  <c r="M647" i="6" a="1"/>
  <c r="M647" i="6" s="1"/>
  <c r="L647" i="6" a="1"/>
  <c r="L647" i="6" s="1"/>
  <c r="K647" i="6" a="1"/>
  <c r="K647" i="6" s="1"/>
  <c r="AI646" i="6" a="1"/>
  <c r="AI646" i="6" s="1"/>
  <c r="AH646" i="6" a="1"/>
  <c r="AH646" i="6" s="1"/>
  <c r="AG646" i="6"/>
  <c r="AG646" i="6" a="1"/>
  <c r="AF646" i="6" a="1"/>
  <c r="AF646" i="6" s="1"/>
  <c r="AE646" i="6" a="1"/>
  <c r="AE646" i="6" s="1"/>
  <c r="AD646" i="6" a="1"/>
  <c r="AD646" i="6" s="1"/>
  <c r="AC646" i="6" a="1"/>
  <c r="AC646" i="6" s="1"/>
  <c r="AB646" i="6" a="1"/>
  <c r="AB646" i="6" s="1"/>
  <c r="AA646" i="6" a="1"/>
  <c r="AA646" i="6" s="1"/>
  <c r="Z646" i="6" a="1"/>
  <c r="Z646" i="6" s="1"/>
  <c r="Y646" i="6" a="1"/>
  <c r="Y646" i="6" s="1"/>
  <c r="X646" i="6" a="1"/>
  <c r="X646" i="6" s="1"/>
  <c r="W646" i="6" a="1"/>
  <c r="W646" i="6" s="1"/>
  <c r="V646" i="6" a="1"/>
  <c r="V646" i="6" s="1"/>
  <c r="U646" i="6" a="1"/>
  <c r="U646" i="6" s="1"/>
  <c r="T646" i="6" a="1"/>
  <c r="T646" i="6" s="1"/>
  <c r="S646" i="6"/>
  <c r="S646" i="6" a="1"/>
  <c r="R646" i="6" a="1"/>
  <c r="R646" i="6" s="1"/>
  <c r="Q646" i="6" a="1"/>
  <c r="Q646" i="6" s="1"/>
  <c r="P646" i="6"/>
  <c r="P646" i="6" a="1"/>
  <c r="O646" i="6"/>
  <c r="O646" i="6" a="1"/>
  <c r="N646" i="6" a="1"/>
  <c r="N646" i="6" s="1"/>
  <c r="M646" i="6" a="1"/>
  <c r="M646" i="6" s="1"/>
  <c r="L646" i="6"/>
  <c r="L646" i="6" a="1"/>
  <c r="K646" i="6" a="1"/>
  <c r="K646" i="6" s="1"/>
  <c r="AI645" i="6" a="1"/>
  <c r="AI645" i="6" s="1"/>
  <c r="AH645" i="6" a="1"/>
  <c r="AH645" i="6" s="1"/>
  <c r="AG645" i="6" a="1"/>
  <c r="AG645" i="6" s="1"/>
  <c r="AF645" i="6" a="1"/>
  <c r="AF645" i="6" s="1"/>
  <c r="AE645" i="6" a="1"/>
  <c r="AE645" i="6" s="1"/>
  <c r="AD645" i="6" a="1"/>
  <c r="AD645" i="6" s="1"/>
  <c r="AC645" i="6"/>
  <c r="AC645" i="6" a="1"/>
  <c r="AB645" i="6" a="1"/>
  <c r="AB645" i="6" s="1"/>
  <c r="AA645" i="6" a="1"/>
  <c r="AA645" i="6" s="1"/>
  <c r="Z645" i="6" a="1"/>
  <c r="Z645" i="6" s="1"/>
  <c r="Y645" i="6" a="1"/>
  <c r="Y645" i="6" s="1"/>
  <c r="X645" i="6" a="1"/>
  <c r="X645" i="6" s="1"/>
  <c r="W645" i="6" a="1"/>
  <c r="W645" i="6" s="1"/>
  <c r="V645" i="6" a="1"/>
  <c r="V645" i="6" s="1"/>
  <c r="U645" i="6"/>
  <c r="U645" i="6" a="1"/>
  <c r="T645" i="6"/>
  <c r="T645" i="6" a="1"/>
  <c r="S645" i="6" a="1"/>
  <c r="S645" i="6" s="1"/>
  <c r="R645" i="6" a="1"/>
  <c r="R645" i="6" s="1"/>
  <c r="Q645" i="6" a="1"/>
  <c r="Q645" i="6" s="1"/>
  <c r="P645" i="6" a="1"/>
  <c r="P645" i="6" s="1"/>
  <c r="O645" i="6" a="1"/>
  <c r="O645" i="6" s="1"/>
  <c r="N645" i="6" a="1"/>
  <c r="N645" i="6" s="1"/>
  <c r="M645" i="6"/>
  <c r="M645" i="6" a="1"/>
  <c r="L645" i="6"/>
  <c r="L645" i="6" a="1"/>
  <c r="K645" i="6"/>
  <c r="K645" i="6" a="1"/>
  <c r="AI644" i="6" a="1"/>
  <c r="AI644" i="6" s="1"/>
  <c r="AH644" i="6" a="1"/>
  <c r="AH644" i="6" s="1"/>
  <c r="AG644" i="6" a="1"/>
  <c r="AG644" i="6" s="1"/>
  <c r="AF644" i="6" a="1"/>
  <c r="AF644" i="6" s="1"/>
  <c r="AE644" i="6"/>
  <c r="AE644" i="6" a="1"/>
  <c r="AD644" i="6" a="1"/>
  <c r="AD644" i="6" s="1"/>
  <c r="AC644" i="6" a="1"/>
  <c r="AC644" i="6" s="1"/>
  <c r="AB644" i="6" a="1"/>
  <c r="AB644" i="6" s="1"/>
  <c r="AA644" i="6" a="1"/>
  <c r="AA644" i="6" s="1"/>
  <c r="Z644" i="6" a="1"/>
  <c r="Z644" i="6" s="1"/>
  <c r="Y644" i="6"/>
  <c r="Y644" i="6" a="1"/>
  <c r="X644" i="6" a="1"/>
  <c r="X644" i="6" s="1"/>
  <c r="W644" i="6" a="1"/>
  <c r="W644" i="6" s="1"/>
  <c r="V644" i="6" a="1"/>
  <c r="V644" i="6" s="1"/>
  <c r="U644" i="6" a="1"/>
  <c r="U644" i="6" s="1"/>
  <c r="T644" i="6" a="1"/>
  <c r="T644" i="6" s="1"/>
  <c r="S644" i="6" a="1"/>
  <c r="S644" i="6" s="1"/>
  <c r="R644" i="6" a="1"/>
  <c r="R644" i="6" s="1"/>
  <c r="Q644" i="6" a="1"/>
  <c r="Q644" i="6" s="1"/>
  <c r="P644" i="6" a="1"/>
  <c r="P644" i="6" s="1"/>
  <c r="O644" i="6" a="1"/>
  <c r="O644" i="6" s="1"/>
  <c r="N644" i="6" a="1"/>
  <c r="N644" i="6" s="1"/>
  <c r="M644" i="6" a="1"/>
  <c r="M644" i="6" s="1"/>
  <c r="L644" i="6" a="1"/>
  <c r="L644" i="6" s="1"/>
  <c r="K644" i="6" a="1"/>
  <c r="K644" i="6" s="1"/>
  <c r="AI643" i="6" a="1"/>
  <c r="AI643" i="6" s="1"/>
  <c r="AH643" i="6" a="1"/>
  <c r="AH643" i="6" s="1"/>
  <c r="AG643" i="6" a="1"/>
  <c r="AG643" i="6" s="1"/>
  <c r="AF643" i="6" a="1"/>
  <c r="AF643" i="6" s="1"/>
  <c r="AE643" i="6" a="1"/>
  <c r="AE643" i="6" s="1"/>
  <c r="AD643" i="6" a="1"/>
  <c r="AD643" i="6" s="1"/>
  <c r="AC643" i="6" a="1"/>
  <c r="AC643" i="6" s="1"/>
  <c r="AB643" i="6" a="1"/>
  <c r="AB643" i="6" s="1"/>
  <c r="AA643" i="6" a="1"/>
  <c r="AA643" i="6" s="1"/>
  <c r="Z643" i="6" a="1"/>
  <c r="Z643" i="6" s="1"/>
  <c r="Y643" i="6" a="1"/>
  <c r="Y643" i="6" s="1"/>
  <c r="X643" i="6" a="1"/>
  <c r="X643" i="6" s="1"/>
  <c r="W643" i="6"/>
  <c r="W643" i="6" a="1"/>
  <c r="V643" i="6" a="1"/>
  <c r="V643" i="6" s="1"/>
  <c r="U643" i="6" a="1"/>
  <c r="U643" i="6" s="1"/>
  <c r="T643" i="6" a="1"/>
  <c r="T643" i="6" s="1"/>
  <c r="S643" i="6"/>
  <c r="S643" i="6" a="1"/>
  <c r="R643" i="6" a="1"/>
  <c r="R643" i="6" s="1"/>
  <c r="Q643" i="6" a="1"/>
  <c r="Q643" i="6" s="1"/>
  <c r="P643" i="6" a="1"/>
  <c r="P643" i="6" s="1"/>
  <c r="O643" i="6" a="1"/>
  <c r="O643" i="6" s="1"/>
  <c r="N643" i="6" a="1"/>
  <c r="N643" i="6" s="1"/>
  <c r="M643" i="6" a="1"/>
  <c r="M643" i="6" s="1"/>
  <c r="L643" i="6" a="1"/>
  <c r="L643" i="6" s="1"/>
  <c r="K643" i="6" a="1"/>
  <c r="K643" i="6" s="1"/>
  <c r="AI642" i="6" a="1"/>
  <c r="AI642" i="6" s="1"/>
  <c r="AH642" i="6" a="1"/>
  <c r="AH642" i="6" s="1"/>
  <c r="AG642" i="6" a="1"/>
  <c r="AG642" i="6" s="1"/>
  <c r="AF642" i="6" a="1"/>
  <c r="AF642" i="6" s="1"/>
  <c r="AE642" i="6" a="1"/>
  <c r="AE642" i="6" s="1"/>
  <c r="AD642" i="6" a="1"/>
  <c r="AD642" i="6" s="1"/>
  <c r="AC642" i="6" a="1"/>
  <c r="AC642" i="6" s="1"/>
  <c r="AB642" i="6" a="1"/>
  <c r="AB642" i="6" s="1"/>
  <c r="AA642" i="6" a="1"/>
  <c r="AA642" i="6" s="1"/>
  <c r="Z642" i="6" a="1"/>
  <c r="Z642" i="6" s="1"/>
  <c r="Y642" i="6" a="1"/>
  <c r="Y642" i="6" s="1"/>
  <c r="X642" i="6" a="1"/>
  <c r="X642" i="6" s="1"/>
  <c r="W642" i="6" a="1"/>
  <c r="W642" i="6" s="1"/>
  <c r="V642" i="6" a="1"/>
  <c r="V642" i="6" s="1"/>
  <c r="U642" i="6" a="1"/>
  <c r="U642" i="6" s="1"/>
  <c r="T642" i="6" a="1"/>
  <c r="T642" i="6" s="1"/>
  <c r="S642" i="6" a="1"/>
  <c r="S642" i="6" s="1"/>
  <c r="R642" i="6" a="1"/>
  <c r="R642" i="6" s="1"/>
  <c r="Q642" i="6" a="1"/>
  <c r="Q642" i="6" s="1"/>
  <c r="P642" i="6" a="1"/>
  <c r="P642" i="6" s="1"/>
  <c r="O642" i="6" a="1"/>
  <c r="O642" i="6" s="1"/>
  <c r="N642" i="6" a="1"/>
  <c r="N642" i="6" s="1"/>
  <c r="M642" i="6" a="1"/>
  <c r="M642" i="6" s="1"/>
  <c r="L642" i="6" a="1"/>
  <c r="L642" i="6" s="1"/>
  <c r="K642" i="6" a="1"/>
  <c r="K642" i="6" s="1"/>
  <c r="AI641" i="6" a="1"/>
  <c r="AI641" i="6" s="1"/>
  <c r="AH641" i="6" a="1"/>
  <c r="AH641" i="6" s="1"/>
  <c r="AG641" i="6" a="1"/>
  <c r="AG641" i="6" s="1"/>
  <c r="AF641" i="6" a="1"/>
  <c r="AF641" i="6" s="1"/>
  <c r="AE641" i="6" a="1"/>
  <c r="AE641" i="6" s="1"/>
  <c r="AD641" i="6" a="1"/>
  <c r="AD641" i="6" s="1"/>
  <c r="AC641" i="6" a="1"/>
  <c r="AC641" i="6" s="1"/>
  <c r="AB641" i="6" a="1"/>
  <c r="AB641" i="6" s="1"/>
  <c r="AA641" i="6" a="1"/>
  <c r="AA641" i="6" s="1"/>
  <c r="Z641" i="6" a="1"/>
  <c r="Z641" i="6" s="1"/>
  <c r="Y641" i="6" a="1"/>
  <c r="Y641" i="6" s="1"/>
  <c r="X641" i="6" a="1"/>
  <c r="X641" i="6" s="1"/>
  <c r="W641" i="6" a="1"/>
  <c r="W641" i="6" s="1"/>
  <c r="V641" i="6" a="1"/>
  <c r="V641" i="6" s="1"/>
  <c r="U641" i="6" a="1"/>
  <c r="U641" i="6" s="1"/>
  <c r="T641" i="6" a="1"/>
  <c r="T641" i="6" s="1"/>
  <c r="S641" i="6" a="1"/>
  <c r="S641" i="6" s="1"/>
  <c r="R641" i="6" a="1"/>
  <c r="R641" i="6" s="1"/>
  <c r="Q641" i="6" a="1"/>
  <c r="Q641" i="6" s="1"/>
  <c r="P641" i="6" a="1"/>
  <c r="P641" i="6" s="1"/>
  <c r="O641" i="6" a="1"/>
  <c r="O641" i="6" s="1"/>
  <c r="N641" i="6" a="1"/>
  <c r="N641" i="6" s="1"/>
  <c r="M641" i="6" a="1"/>
  <c r="M641" i="6" s="1"/>
  <c r="L641" i="6" a="1"/>
  <c r="L641" i="6" s="1"/>
  <c r="K641" i="6" a="1"/>
  <c r="K641" i="6" s="1"/>
  <c r="AI640" i="6" a="1"/>
  <c r="AI640" i="6" s="1"/>
  <c r="AH640" i="6" a="1"/>
  <c r="AH640" i="6" s="1"/>
  <c r="AG640" i="6" a="1"/>
  <c r="AG640" i="6" s="1"/>
  <c r="AF640" i="6" a="1"/>
  <c r="AF640" i="6" s="1"/>
  <c r="AE640" i="6" a="1"/>
  <c r="AE640" i="6" s="1"/>
  <c r="AD640" i="6" a="1"/>
  <c r="AD640" i="6" s="1"/>
  <c r="AC640" i="6" a="1"/>
  <c r="AC640" i="6" s="1"/>
  <c r="AB640" i="6" a="1"/>
  <c r="AB640" i="6" s="1"/>
  <c r="AA640" i="6" a="1"/>
  <c r="AA640" i="6" s="1"/>
  <c r="Z640" i="6" a="1"/>
  <c r="Z640" i="6" s="1"/>
  <c r="Y640" i="6" a="1"/>
  <c r="Y640" i="6" s="1"/>
  <c r="X640" i="6" a="1"/>
  <c r="X640" i="6" s="1"/>
  <c r="W640" i="6" a="1"/>
  <c r="W640" i="6" s="1"/>
  <c r="V640" i="6" a="1"/>
  <c r="V640" i="6" s="1"/>
  <c r="U640" i="6" a="1"/>
  <c r="U640" i="6" s="1"/>
  <c r="T640" i="6" a="1"/>
  <c r="T640" i="6" s="1"/>
  <c r="S640" i="6" a="1"/>
  <c r="S640" i="6" s="1"/>
  <c r="R640" i="6" a="1"/>
  <c r="R640" i="6" s="1"/>
  <c r="Q640" i="6" a="1"/>
  <c r="Q640" i="6" s="1"/>
  <c r="P640" i="6" a="1"/>
  <c r="P640" i="6" s="1"/>
  <c r="O640" i="6" a="1"/>
  <c r="O640" i="6" s="1"/>
  <c r="N640" i="6" a="1"/>
  <c r="N640" i="6" s="1"/>
  <c r="M640" i="6" a="1"/>
  <c r="M640" i="6" s="1"/>
  <c r="L640" i="6" a="1"/>
  <c r="L640" i="6" s="1"/>
  <c r="K640" i="6" a="1"/>
  <c r="K640" i="6" s="1"/>
  <c r="AI639" i="6" a="1"/>
  <c r="AI639" i="6" s="1"/>
  <c r="AH639" i="6" a="1"/>
  <c r="AH639" i="6" s="1"/>
  <c r="AG639" i="6" a="1"/>
  <c r="AG639" i="6" s="1"/>
  <c r="AF639" i="6" a="1"/>
  <c r="AF639" i="6" s="1"/>
  <c r="AE639" i="6" a="1"/>
  <c r="AE639" i="6" s="1"/>
  <c r="AD639" i="6" a="1"/>
  <c r="AD639" i="6" s="1"/>
  <c r="AC639" i="6" a="1"/>
  <c r="AC639" i="6" s="1"/>
  <c r="AB639" i="6" a="1"/>
  <c r="AB639" i="6" s="1"/>
  <c r="AA639" i="6" a="1"/>
  <c r="AA639" i="6" s="1"/>
  <c r="Z639" i="6" a="1"/>
  <c r="Z639" i="6" s="1"/>
  <c r="Y639" i="6" a="1"/>
  <c r="Y639" i="6" s="1"/>
  <c r="X639" i="6" a="1"/>
  <c r="X639" i="6" s="1"/>
  <c r="W639" i="6" a="1"/>
  <c r="W639" i="6" s="1"/>
  <c r="V639" i="6" a="1"/>
  <c r="V639" i="6" s="1"/>
  <c r="U639" i="6" a="1"/>
  <c r="U639" i="6" s="1"/>
  <c r="T639" i="6" a="1"/>
  <c r="T639" i="6" s="1"/>
  <c r="S639" i="6" a="1"/>
  <c r="S639" i="6" s="1"/>
  <c r="R639" i="6" a="1"/>
  <c r="R639" i="6" s="1"/>
  <c r="Q639" i="6" a="1"/>
  <c r="Q639" i="6" s="1"/>
  <c r="P639" i="6" a="1"/>
  <c r="P639" i="6" s="1"/>
  <c r="O639" i="6" a="1"/>
  <c r="O639" i="6" s="1"/>
  <c r="N639" i="6" a="1"/>
  <c r="N639" i="6" s="1"/>
  <c r="M639" i="6" a="1"/>
  <c r="M639" i="6" s="1"/>
  <c r="L639" i="6" a="1"/>
  <c r="L639" i="6" s="1"/>
  <c r="K639" i="6" a="1"/>
  <c r="K639" i="6" s="1"/>
  <c r="AI638" i="6" a="1"/>
  <c r="AI638" i="6" s="1"/>
  <c r="AH638" i="6" a="1"/>
  <c r="AH638" i="6" s="1"/>
  <c r="AG638" i="6" a="1"/>
  <c r="AG638" i="6" s="1"/>
  <c r="AF638" i="6" a="1"/>
  <c r="AF638" i="6" s="1"/>
  <c r="AE638" i="6" a="1"/>
  <c r="AE638" i="6" s="1"/>
  <c r="AD638" i="6" a="1"/>
  <c r="AD638" i="6" s="1"/>
  <c r="AC638" i="6" a="1"/>
  <c r="AC638" i="6" s="1"/>
  <c r="AB638" i="6" a="1"/>
  <c r="AB638" i="6" s="1"/>
  <c r="AA638" i="6" a="1"/>
  <c r="AA638" i="6" s="1"/>
  <c r="Z638" i="6" a="1"/>
  <c r="Z638" i="6" s="1"/>
  <c r="Y638" i="6" a="1"/>
  <c r="Y638" i="6" s="1"/>
  <c r="X638" i="6" a="1"/>
  <c r="X638" i="6" s="1"/>
  <c r="W638" i="6" a="1"/>
  <c r="W638" i="6" s="1"/>
  <c r="V638" i="6" a="1"/>
  <c r="V638" i="6" s="1"/>
  <c r="U638" i="6" a="1"/>
  <c r="U638" i="6" s="1"/>
  <c r="T638" i="6" a="1"/>
  <c r="T638" i="6" s="1"/>
  <c r="S638" i="6" a="1"/>
  <c r="S638" i="6" s="1"/>
  <c r="R638" i="6" a="1"/>
  <c r="R638" i="6" s="1"/>
  <c r="Q638" i="6" a="1"/>
  <c r="Q638" i="6" s="1"/>
  <c r="P638" i="6" a="1"/>
  <c r="P638" i="6" s="1"/>
  <c r="O638" i="6" a="1"/>
  <c r="O638" i="6" s="1"/>
  <c r="N638" i="6" a="1"/>
  <c r="N638" i="6" s="1"/>
  <c r="M638" i="6" a="1"/>
  <c r="M638" i="6" s="1"/>
  <c r="L638" i="6" a="1"/>
  <c r="L638" i="6" s="1"/>
  <c r="K638" i="6" a="1"/>
  <c r="K638" i="6" s="1"/>
  <c r="AI637" i="6" a="1"/>
  <c r="AI637" i="6" s="1"/>
  <c r="AH637" i="6" a="1"/>
  <c r="AH637" i="6" s="1"/>
  <c r="AG637" i="6" a="1"/>
  <c r="AG637" i="6" s="1"/>
  <c r="AF637" i="6" a="1"/>
  <c r="AF637" i="6" s="1"/>
  <c r="AE637" i="6" a="1"/>
  <c r="AE637" i="6" s="1"/>
  <c r="AD637" i="6" a="1"/>
  <c r="AD637" i="6" s="1"/>
  <c r="AC637" i="6" a="1"/>
  <c r="AC637" i="6" s="1"/>
  <c r="AB637" i="6" a="1"/>
  <c r="AB637" i="6" s="1"/>
  <c r="AA637" i="6" a="1"/>
  <c r="AA637" i="6" s="1"/>
  <c r="Z637" i="6" a="1"/>
  <c r="Z637" i="6" s="1"/>
  <c r="Y637" i="6" a="1"/>
  <c r="Y637" i="6" s="1"/>
  <c r="X637" i="6" a="1"/>
  <c r="X637" i="6" s="1"/>
  <c r="W637" i="6" a="1"/>
  <c r="W637" i="6" s="1"/>
  <c r="V637" i="6" a="1"/>
  <c r="V637" i="6" s="1"/>
  <c r="U637" i="6" a="1"/>
  <c r="U637" i="6" s="1"/>
  <c r="T637" i="6" a="1"/>
  <c r="T637" i="6" s="1"/>
  <c r="S637" i="6" a="1"/>
  <c r="S637" i="6" s="1"/>
  <c r="R637" i="6" a="1"/>
  <c r="R637" i="6" s="1"/>
  <c r="Q637" i="6" a="1"/>
  <c r="Q637" i="6" s="1"/>
  <c r="P637" i="6" a="1"/>
  <c r="P637" i="6" s="1"/>
  <c r="O637" i="6" a="1"/>
  <c r="O637" i="6" s="1"/>
  <c r="N637" i="6" a="1"/>
  <c r="N637" i="6" s="1"/>
  <c r="M637" i="6" a="1"/>
  <c r="M637" i="6" s="1"/>
  <c r="L637" i="6" a="1"/>
  <c r="L637" i="6" s="1"/>
  <c r="K637" i="6" a="1"/>
  <c r="K637" i="6" s="1"/>
  <c r="AI636" i="6" a="1"/>
  <c r="AI636" i="6" s="1"/>
  <c r="AH636" i="6" a="1"/>
  <c r="AH636" i="6" s="1"/>
  <c r="AG636" i="6" a="1"/>
  <c r="AG636" i="6" s="1"/>
  <c r="AF636" i="6" a="1"/>
  <c r="AF636" i="6" s="1"/>
  <c r="AE636" i="6" a="1"/>
  <c r="AE636" i="6" s="1"/>
  <c r="AD636" i="6" a="1"/>
  <c r="AD636" i="6" s="1"/>
  <c r="AC636" i="6" a="1"/>
  <c r="AC636" i="6" s="1"/>
  <c r="AB636" i="6" a="1"/>
  <c r="AB636" i="6" s="1"/>
  <c r="AA636" i="6" a="1"/>
  <c r="AA636" i="6" s="1"/>
  <c r="Z636" i="6" a="1"/>
  <c r="Z636" i="6" s="1"/>
  <c r="Y636" i="6" a="1"/>
  <c r="Y636" i="6" s="1"/>
  <c r="X636" i="6" a="1"/>
  <c r="X636" i="6" s="1"/>
  <c r="W636" i="6" a="1"/>
  <c r="W636" i="6" s="1"/>
  <c r="V636" i="6" a="1"/>
  <c r="V636" i="6" s="1"/>
  <c r="U636" i="6" a="1"/>
  <c r="U636" i="6" s="1"/>
  <c r="T636" i="6" a="1"/>
  <c r="T636" i="6" s="1"/>
  <c r="S636" i="6" a="1"/>
  <c r="S636" i="6" s="1"/>
  <c r="R636" i="6" a="1"/>
  <c r="R636" i="6" s="1"/>
  <c r="Q636" i="6" a="1"/>
  <c r="Q636" i="6" s="1"/>
  <c r="P636" i="6" a="1"/>
  <c r="P636" i="6" s="1"/>
  <c r="O636" i="6" a="1"/>
  <c r="O636" i="6" s="1"/>
  <c r="N636" i="6" a="1"/>
  <c r="N636" i="6" s="1"/>
  <c r="M636" i="6" a="1"/>
  <c r="M636" i="6" s="1"/>
  <c r="L636" i="6" a="1"/>
  <c r="L636" i="6" s="1"/>
  <c r="K636" i="6" a="1"/>
  <c r="K636" i="6" s="1"/>
  <c r="AI635" i="6" a="1"/>
  <c r="AI635" i="6" s="1"/>
  <c r="AH635" i="6" a="1"/>
  <c r="AH635" i="6" s="1"/>
  <c r="AG635" i="6" a="1"/>
  <c r="AG635" i="6" s="1"/>
  <c r="AF635" i="6" a="1"/>
  <c r="AF635" i="6" s="1"/>
  <c r="AE635" i="6" a="1"/>
  <c r="AE635" i="6" s="1"/>
  <c r="AD635" i="6"/>
  <c r="AD635" i="6" a="1"/>
  <c r="AC635" i="6" a="1"/>
  <c r="AC635" i="6" s="1"/>
  <c r="AB635" i="6" a="1"/>
  <c r="AB635" i="6" s="1"/>
  <c r="AA635" i="6" a="1"/>
  <c r="AA635" i="6" s="1"/>
  <c r="Z635" i="6" a="1"/>
  <c r="Z635" i="6" s="1"/>
  <c r="Y635" i="6" a="1"/>
  <c r="Y635" i="6" s="1"/>
  <c r="X635" i="6" a="1"/>
  <c r="X635" i="6" s="1"/>
  <c r="W635" i="6" a="1"/>
  <c r="W635" i="6" s="1"/>
  <c r="V635" i="6" a="1"/>
  <c r="V635" i="6" s="1"/>
  <c r="U635" i="6" a="1"/>
  <c r="U635" i="6" s="1"/>
  <c r="T635" i="6" a="1"/>
  <c r="T635" i="6" s="1"/>
  <c r="S635" i="6" a="1"/>
  <c r="S635" i="6" s="1"/>
  <c r="R635" i="6"/>
  <c r="R635" i="6" a="1"/>
  <c r="Q635" i="6" a="1"/>
  <c r="Q635" i="6" s="1"/>
  <c r="P635" i="6" a="1"/>
  <c r="P635" i="6" s="1"/>
  <c r="O635" i="6" a="1"/>
  <c r="O635" i="6" s="1"/>
  <c r="N635" i="6" a="1"/>
  <c r="N635" i="6" s="1"/>
  <c r="M635" i="6" a="1"/>
  <c r="M635" i="6" s="1"/>
  <c r="L635" i="6" a="1"/>
  <c r="L635" i="6" s="1"/>
  <c r="K635" i="6" a="1"/>
  <c r="K635" i="6" s="1"/>
  <c r="AI634" i="6" a="1"/>
  <c r="AI634" i="6" s="1"/>
  <c r="AH634" i="6"/>
  <c r="AH634" i="6" a="1"/>
  <c r="AG634" i="6" a="1"/>
  <c r="AG634" i="6" s="1"/>
  <c r="AF634" i="6" a="1"/>
  <c r="AF634" i="6" s="1"/>
  <c r="AE634" i="6" a="1"/>
  <c r="AE634" i="6" s="1"/>
  <c r="AD634" i="6" a="1"/>
  <c r="AD634" i="6" s="1"/>
  <c r="AC634" i="6" a="1"/>
  <c r="AC634" i="6" s="1"/>
  <c r="AB634" i="6" a="1"/>
  <c r="AB634" i="6" s="1"/>
  <c r="AA634" i="6" a="1"/>
  <c r="AA634" i="6" s="1"/>
  <c r="Z634" i="6" a="1"/>
  <c r="Z634" i="6" s="1"/>
  <c r="Y634" i="6" a="1"/>
  <c r="Y634" i="6" s="1"/>
  <c r="X634" i="6" a="1"/>
  <c r="X634" i="6" s="1"/>
  <c r="W634" i="6" a="1"/>
  <c r="W634" i="6" s="1"/>
  <c r="V634" i="6" a="1"/>
  <c r="V634" i="6" s="1"/>
  <c r="U634" i="6" a="1"/>
  <c r="U634" i="6" s="1"/>
  <c r="T634" i="6" a="1"/>
  <c r="T634" i="6" s="1"/>
  <c r="S634" i="6" a="1"/>
  <c r="S634" i="6" s="1"/>
  <c r="R634" i="6"/>
  <c r="R634" i="6" a="1"/>
  <c r="Q634" i="6" a="1"/>
  <c r="Q634" i="6" s="1"/>
  <c r="P634" i="6" a="1"/>
  <c r="P634" i="6" s="1"/>
  <c r="O634" i="6" a="1"/>
  <c r="O634" i="6" s="1"/>
  <c r="N634" i="6" a="1"/>
  <c r="N634" i="6" s="1"/>
  <c r="M634" i="6" a="1"/>
  <c r="M634" i="6" s="1"/>
  <c r="L634" i="6" a="1"/>
  <c r="L634" i="6" s="1"/>
  <c r="K634" i="6" a="1"/>
  <c r="K634" i="6" s="1"/>
  <c r="AI633" i="6" a="1"/>
  <c r="AI633" i="6" s="1"/>
  <c r="AH633" i="6" a="1"/>
  <c r="AH633" i="6" s="1"/>
  <c r="AG633" i="6" a="1"/>
  <c r="AG633" i="6" s="1"/>
  <c r="AF633" i="6" a="1"/>
  <c r="AF633" i="6" s="1"/>
  <c r="AE633" i="6" a="1"/>
  <c r="AE633" i="6" s="1"/>
  <c r="AD633" i="6" a="1"/>
  <c r="AD633" i="6" s="1"/>
  <c r="AC633" i="6" a="1"/>
  <c r="AC633" i="6" s="1"/>
  <c r="AB633" i="6" a="1"/>
  <c r="AB633" i="6" s="1"/>
  <c r="AA633" i="6" a="1"/>
  <c r="AA633" i="6" s="1"/>
  <c r="Z633" i="6" a="1"/>
  <c r="Z633" i="6" s="1"/>
  <c r="Y633" i="6" a="1"/>
  <c r="Y633" i="6" s="1"/>
  <c r="X633" i="6" a="1"/>
  <c r="X633" i="6" s="1"/>
  <c r="W633" i="6" a="1"/>
  <c r="W633" i="6" s="1"/>
  <c r="V633" i="6"/>
  <c r="V633" i="6" a="1"/>
  <c r="U633" i="6" a="1"/>
  <c r="U633" i="6" s="1"/>
  <c r="T633" i="6" a="1"/>
  <c r="T633" i="6" s="1"/>
  <c r="S633" i="6" a="1"/>
  <c r="S633" i="6" s="1"/>
  <c r="R633" i="6" a="1"/>
  <c r="R633" i="6" s="1"/>
  <c r="Q633" i="6" a="1"/>
  <c r="Q633" i="6" s="1"/>
  <c r="P633" i="6" a="1"/>
  <c r="P633" i="6" s="1"/>
  <c r="O633" i="6" a="1"/>
  <c r="O633" i="6" s="1"/>
  <c r="N633" i="6" a="1"/>
  <c r="N633" i="6" s="1"/>
  <c r="M633" i="6" a="1"/>
  <c r="M633" i="6" s="1"/>
  <c r="L633" i="6" a="1"/>
  <c r="L633" i="6" s="1"/>
  <c r="K633" i="6" a="1"/>
  <c r="K633" i="6" s="1"/>
  <c r="AI632" i="6" a="1"/>
  <c r="AI632" i="6" s="1"/>
  <c r="AH632" i="6" a="1"/>
  <c r="AH632" i="6" s="1"/>
  <c r="AG632" i="6" a="1"/>
  <c r="AG632" i="6" s="1"/>
  <c r="AF632" i="6" a="1"/>
  <c r="AF632" i="6" s="1"/>
  <c r="AE632" i="6" a="1"/>
  <c r="AE632" i="6" s="1"/>
  <c r="AD632" i="6" a="1"/>
  <c r="AD632" i="6" s="1"/>
  <c r="AC632" i="6" a="1"/>
  <c r="AC632" i="6" s="1"/>
  <c r="AB632" i="6" a="1"/>
  <c r="AB632" i="6" s="1"/>
  <c r="AA632" i="6" a="1"/>
  <c r="AA632" i="6" s="1"/>
  <c r="Z632" i="6" a="1"/>
  <c r="Z632" i="6" s="1"/>
  <c r="Y632" i="6" a="1"/>
  <c r="Y632" i="6" s="1"/>
  <c r="X632" i="6" a="1"/>
  <c r="X632" i="6" s="1"/>
  <c r="W632" i="6" a="1"/>
  <c r="W632" i="6" s="1"/>
  <c r="V632" i="6" a="1"/>
  <c r="V632" i="6" s="1"/>
  <c r="U632" i="6" a="1"/>
  <c r="U632" i="6" s="1"/>
  <c r="T632" i="6" a="1"/>
  <c r="T632" i="6" s="1"/>
  <c r="S632" i="6" a="1"/>
  <c r="S632" i="6" s="1"/>
  <c r="R632" i="6"/>
  <c r="R632" i="6" a="1"/>
  <c r="Q632" i="6" a="1"/>
  <c r="Q632" i="6" s="1"/>
  <c r="P632" i="6" a="1"/>
  <c r="P632" i="6" s="1"/>
  <c r="O632" i="6" a="1"/>
  <c r="O632" i="6" s="1"/>
  <c r="N632" i="6" a="1"/>
  <c r="N632" i="6" s="1"/>
  <c r="M632" i="6" a="1"/>
  <c r="M632" i="6" s="1"/>
  <c r="L632" i="6" a="1"/>
  <c r="L632" i="6" s="1"/>
  <c r="K632" i="6" a="1"/>
  <c r="K632" i="6" s="1"/>
  <c r="AI631" i="6" a="1"/>
  <c r="AI631" i="6" s="1"/>
  <c r="AH631" i="6"/>
  <c r="AH631" i="6" a="1"/>
  <c r="AG631" i="6" a="1"/>
  <c r="AG631" i="6" s="1"/>
  <c r="AF631" i="6" a="1"/>
  <c r="AF631" i="6" s="1"/>
  <c r="AE631" i="6" a="1"/>
  <c r="AE631" i="6" s="1"/>
  <c r="AD631" i="6" a="1"/>
  <c r="AD631" i="6" s="1"/>
  <c r="AC631" i="6" a="1"/>
  <c r="AC631" i="6" s="1"/>
  <c r="AB631" i="6" a="1"/>
  <c r="AB631" i="6" s="1"/>
  <c r="AA631" i="6" a="1"/>
  <c r="AA631" i="6" s="1"/>
  <c r="Z631" i="6" a="1"/>
  <c r="Z631" i="6" s="1"/>
  <c r="Y631" i="6" a="1"/>
  <c r="Y631" i="6" s="1"/>
  <c r="X631" i="6" a="1"/>
  <c r="X631" i="6" s="1"/>
  <c r="W631" i="6" a="1"/>
  <c r="W631" i="6" s="1"/>
  <c r="V631" i="6" a="1"/>
  <c r="V631" i="6" s="1"/>
  <c r="U631" i="6" a="1"/>
  <c r="U631" i="6" s="1"/>
  <c r="T631" i="6" a="1"/>
  <c r="T631" i="6" s="1"/>
  <c r="S631" i="6" a="1"/>
  <c r="S631" i="6" s="1"/>
  <c r="R631" i="6" a="1"/>
  <c r="R631" i="6" s="1"/>
  <c r="Q631" i="6" a="1"/>
  <c r="Q631" i="6" s="1"/>
  <c r="P631" i="6" a="1"/>
  <c r="P631" i="6" s="1"/>
  <c r="O631" i="6" a="1"/>
  <c r="O631" i="6" s="1"/>
  <c r="N631" i="6" a="1"/>
  <c r="N631" i="6" s="1"/>
  <c r="M631" i="6" a="1"/>
  <c r="M631" i="6" s="1"/>
  <c r="L631" i="6" a="1"/>
  <c r="L631" i="6" s="1"/>
  <c r="K631" i="6" a="1"/>
  <c r="K631" i="6" s="1"/>
  <c r="AI630" i="6" a="1"/>
  <c r="AI630" i="6" s="1"/>
  <c r="AH630" i="6" a="1"/>
  <c r="AH630" i="6" s="1"/>
  <c r="AG630" i="6" a="1"/>
  <c r="AG630" i="6" s="1"/>
  <c r="AF630" i="6" a="1"/>
  <c r="AF630" i="6" s="1"/>
  <c r="AE630" i="6" a="1"/>
  <c r="AE630" i="6" s="1"/>
  <c r="AD630" i="6"/>
  <c r="AD630" i="6" a="1"/>
  <c r="AC630" i="6" a="1"/>
  <c r="AC630" i="6" s="1"/>
  <c r="AB630" i="6" a="1"/>
  <c r="AB630" i="6" s="1"/>
  <c r="AA630" i="6" a="1"/>
  <c r="AA630" i="6" s="1"/>
  <c r="Z630" i="6" a="1"/>
  <c r="Z630" i="6" s="1"/>
  <c r="Y630" i="6"/>
  <c r="Y630" i="6" a="1"/>
  <c r="X630" i="6" a="1"/>
  <c r="X630" i="6" s="1"/>
  <c r="W630" i="6" a="1"/>
  <c r="W630" i="6" s="1"/>
  <c r="V630" i="6" a="1"/>
  <c r="V630" i="6" s="1"/>
  <c r="U630" i="6" a="1"/>
  <c r="U630" i="6" s="1"/>
  <c r="T630" i="6" a="1"/>
  <c r="T630" i="6" s="1"/>
  <c r="S630" i="6" a="1"/>
  <c r="S630" i="6" s="1"/>
  <c r="R630" i="6" a="1"/>
  <c r="R630" i="6" s="1"/>
  <c r="Q630" i="6" a="1"/>
  <c r="Q630" i="6" s="1"/>
  <c r="P630" i="6" a="1"/>
  <c r="P630" i="6" s="1"/>
  <c r="O630" i="6" a="1"/>
  <c r="O630" i="6" s="1"/>
  <c r="N630" i="6"/>
  <c r="N630" i="6" a="1"/>
  <c r="M630" i="6" a="1"/>
  <c r="M630" i="6" s="1"/>
  <c r="L630" i="6" a="1"/>
  <c r="L630" i="6" s="1"/>
  <c r="K630" i="6" a="1"/>
  <c r="K630" i="6" s="1"/>
  <c r="AI629" i="6" a="1"/>
  <c r="AI629" i="6" s="1"/>
  <c r="AH629" i="6" a="1"/>
  <c r="AH629" i="6" s="1"/>
  <c r="AG629" i="6" a="1"/>
  <c r="AG629" i="6" s="1"/>
  <c r="AF629" i="6" a="1"/>
  <c r="AF629" i="6" s="1"/>
  <c r="AE629" i="6" a="1"/>
  <c r="AE629" i="6" s="1"/>
  <c r="AD629" i="6" a="1"/>
  <c r="AD629" i="6" s="1"/>
  <c r="AC629" i="6" a="1"/>
  <c r="AC629" i="6" s="1"/>
  <c r="AB629" i="6" a="1"/>
  <c r="AB629" i="6" s="1"/>
  <c r="AA629" i="6" a="1"/>
  <c r="AA629" i="6" s="1"/>
  <c r="Z629" i="6"/>
  <c r="Z629" i="6" a="1"/>
  <c r="Y629" i="6" a="1"/>
  <c r="Y629" i="6" s="1"/>
  <c r="X629" i="6" a="1"/>
  <c r="X629" i="6" s="1"/>
  <c r="W629" i="6" a="1"/>
  <c r="W629" i="6" s="1"/>
  <c r="V629" i="6" a="1"/>
  <c r="V629" i="6" s="1"/>
  <c r="U629" i="6"/>
  <c r="U629" i="6" a="1"/>
  <c r="T629" i="6" a="1"/>
  <c r="T629" i="6" s="1"/>
  <c r="S629" i="6" a="1"/>
  <c r="S629" i="6" s="1"/>
  <c r="R629" i="6" a="1"/>
  <c r="R629" i="6" s="1"/>
  <c r="Q629" i="6" a="1"/>
  <c r="Q629" i="6" s="1"/>
  <c r="P629" i="6" a="1"/>
  <c r="P629" i="6" s="1"/>
  <c r="O629" i="6" a="1"/>
  <c r="O629" i="6" s="1"/>
  <c r="N629" i="6" a="1"/>
  <c r="N629" i="6" s="1"/>
  <c r="M629" i="6" a="1"/>
  <c r="M629" i="6" s="1"/>
  <c r="L629" i="6" a="1"/>
  <c r="L629" i="6" s="1"/>
  <c r="K629" i="6" a="1"/>
  <c r="K629" i="6" s="1"/>
  <c r="AI628" i="6" a="1"/>
  <c r="AI628" i="6" s="1"/>
  <c r="AH628" i="6" a="1"/>
  <c r="AH628" i="6" s="1"/>
  <c r="AG628" i="6"/>
  <c r="AG628" i="6" a="1"/>
  <c r="AF628" i="6" a="1"/>
  <c r="AF628" i="6" s="1"/>
  <c r="AE628" i="6" a="1"/>
  <c r="AE628" i="6" s="1"/>
  <c r="AD628" i="6" a="1"/>
  <c r="AD628" i="6" s="1"/>
  <c r="AC628" i="6" a="1"/>
  <c r="AC628" i="6" s="1"/>
  <c r="AB628" i="6" a="1"/>
  <c r="AB628" i="6" s="1"/>
  <c r="AA628" i="6" a="1"/>
  <c r="AA628" i="6" s="1"/>
  <c r="Z628" i="6" a="1"/>
  <c r="Z628" i="6" s="1"/>
  <c r="Y628" i="6" a="1"/>
  <c r="Y628" i="6" s="1"/>
  <c r="X628" i="6" a="1"/>
  <c r="X628" i="6" s="1"/>
  <c r="W628" i="6" a="1"/>
  <c r="W628" i="6" s="1"/>
  <c r="V628" i="6"/>
  <c r="V628" i="6" a="1"/>
  <c r="U628" i="6" a="1"/>
  <c r="U628" i="6" s="1"/>
  <c r="T628" i="6" a="1"/>
  <c r="T628" i="6" s="1"/>
  <c r="S628" i="6" a="1"/>
  <c r="S628" i="6" s="1"/>
  <c r="R628" i="6" a="1"/>
  <c r="R628" i="6" s="1"/>
  <c r="Q628" i="6"/>
  <c r="Q628" i="6" a="1"/>
  <c r="P628" i="6" a="1"/>
  <c r="P628" i="6" s="1"/>
  <c r="O628" i="6" a="1"/>
  <c r="O628" i="6" s="1"/>
  <c r="N628" i="6" a="1"/>
  <c r="N628" i="6" s="1"/>
  <c r="M628" i="6" a="1"/>
  <c r="M628" i="6" s="1"/>
  <c r="L628" i="6" a="1"/>
  <c r="L628" i="6" s="1"/>
  <c r="K628" i="6" a="1"/>
  <c r="K628" i="6" s="1"/>
  <c r="AI627" i="6" a="1"/>
  <c r="AI627" i="6" s="1"/>
  <c r="AH627" i="6" a="1"/>
  <c r="AH627" i="6" s="1"/>
  <c r="AG627" i="6" a="1"/>
  <c r="AG627" i="6" s="1"/>
  <c r="AF627" i="6" a="1"/>
  <c r="AF627" i="6" s="1"/>
  <c r="AE627" i="6" a="1"/>
  <c r="AE627" i="6" s="1"/>
  <c r="AD627" i="6" a="1"/>
  <c r="AD627" i="6" s="1"/>
  <c r="AC627" i="6" a="1"/>
  <c r="AC627" i="6" s="1"/>
  <c r="AB627" i="6" a="1"/>
  <c r="AB627" i="6" s="1"/>
  <c r="AA627" i="6" a="1"/>
  <c r="AA627" i="6" s="1"/>
  <c r="Z627" i="6" a="1"/>
  <c r="Z627" i="6" s="1"/>
  <c r="Y627" i="6" a="1"/>
  <c r="Y627" i="6" s="1"/>
  <c r="X627" i="6" a="1"/>
  <c r="X627" i="6" s="1"/>
  <c r="W627" i="6" a="1"/>
  <c r="W627" i="6" s="1"/>
  <c r="V627" i="6" a="1"/>
  <c r="V627" i="6" s="1"/>
  <c r="U627" i="6" a="1"/>
  <c r="U627" i="6" s="1"/>
  <c r="T627" i="6" a="1"/>
  <c r="T627" i="6" s="1"/>
  <c r="S627" i="6" a="1"/>
  <c r="S627" i="6" s="1"/>
  <c r="R627" i="6" a="1"/>
  <c r="R627" i="6" s="1"/>
  <c r="Q627" i="6" a="1"/>
  <c r="Q627" i="6" s="1"/>
  <c r="P627" i="6" a="1"/>
  <c r="P627" i="6" s="1"/>
  <c r="O627" i="6" a="1"/>
  <c r="O627" i="6" s="1"/>
  <c r="N627" i="6" a="1"/>
  <c r="N627" i="6" s="1"/>
  <c r="M627" i="6" a="1"/>
  <c r="M627" i="6" s="1"/>
  <c r="L627" i="6" a="1"/>
  <c r="L627" i="6" s="1"/>
  <c r="K627" i="6" a="1"/>
  <c r="K627" i="6" s="1"/>
  <c r="AI626" i="6" a="1"/>
  <c r="AI626" i="6" s="1"/>
  <c r="AH626" i="6" a="1"/>
  <c r="AH626" i="6" s="1"/>
  <c r="AG626" i="6" a="1"/>
  <c r="AG626" i="6" s="1"/>
  <c r="AF626" i="6" a="1"/>
  <c r="AF626" i="6" s="1"/>
  <c r="AE626" i="6" a="1"/>
  <c r="AE626" i="6" s="1"/>
  <c r="AD626" i="6"/>
  <c r="AD626" i="6" a="1"/>
  <c r="AC626" i="6" a="1"/>
  <c r="AC626" i="6" s="1"/>
  <c r="AB626" i="6" a="1"/>
  <c r="AB626" i="6" s="1"/>
  <c r="AA626" i="6" a="1"/>
  <c r="AA626" i="6" s="1"/>
  <c r="Z626" i="6" a="1"/>
  <c r="Z626" i="6" s="1"/>
  <c r="Y626" i="6"/>
  <c r="Y626" i="6" a="1"/>
  <c r="X626" i="6" a="1"/>
  <c r="X626" i="6" s="1"/>
  <c r="W626" i="6" a="1"/>
  <c r="W626" i="6" s="1"/>
  <c r="V626" i="6" a="1"/>
  <c r="V626" i="6" s="1"/>
  <c r="U626" i="6" a="1"/>
  <c r="U626" i="6" s="1"/>
  <c r="T626" i="6" a="1"/>
  <c r="T626" i="6" s="1"/>
  <c r="S626" i="6" a="1"/>
  <c r="S626" i="6" s="1"/>
  <c r="R626" i="6" a="1"/>
  <c r="R626" i="6" s="1"/>
  <c r="Q626" i="6" a="1"/>
  <c r="Q626" i="6" s="1"/>
  <c r="P626" i="6" a="1"/>
  <c r="P626" i="6" s="1"/>
  <c r="O626" i="6" a="1"/>
  <c r="O626" i="6" s="1"/>
  <c r="N626" i="6"/>
  <c r="N626" i="6" a="1"/>
  <c r="M626" i="6" a="1"/>
  <c r="M626" i="6" s="1"/>
  <c r="L626" i="6" a="1"/>
  <c r="L626" i="6" s="1"/>
  <c r="K626" i="6" a="1"/>
  <c r="K626" i="6" s="1"/>
  <c r="AI625" i="6" a="1"/>
  <c r="AI625" i="6" s="1"/>
  <c r="AH625" i="6" a="1"/>
  <c r="AH625" i="6" s="1"/>
  <c r="AG625" i="6" a="1"/>
  <c r="AG625" i="6" s="1"/>
  <c r="AF625" i="6" a="1"/>
  <c r="AF625" i="6" s="1"/>
  <c r="AE625" i="6" a="1"/>
  <c r="AE625" i="6" s="1"/>
  <c r="AD625" i="6" a="1"/>
  <c r="AD625" i="6" s="1"/>
  <c r="AC625" i="6" a="1"/>
  <c r="AC625" i="6" s="1"/>
  <c r="AB625" i="6" a="1"/>
  <c r="AB625" i="6" s="1"/>
  <c r="AA625" i="6" a="1"/>
  <c r="AA625" i="6" s="1"/>
  <c r="Z625" i="6"/>
  <c r="Z625" i="6" a="1"/>
  <c r="Y625" i="6" a="1"/>
  <c r="Y625" i="6" s="1"/>
  <c r="X625" i="6" a="1"/>
  <c r="X625" i="6" s="1"/>
  <c r="W625" i="6" a="1"/>
  <c r="W625" i="6" s="1"/>
  <c r="V625" i="6" a="1"/>
  <c r="V625" i="6" s="1"/>
  <c r="U625" i="6"/>
  <c r="U625" i="6" a="1"/>
  <c r="T625" i="6" a="1"/>
  <c r="T625" i="6" s="1"/>
  <c r="S625" i="6" a="1"/>
  <c r="S625" i="6" s="1"/>
  <c r="R625" i="6" a="1"/>
  <c r="R625" i="6" s="1"/>
  <c r="Q625" i="6" a="1"/>
  <c r="Q625" i="6" s="1"/>
  <c r="P625" i="6" a="1"/>
  <c r="P625" i="6" s="1"/>
  <c r="O625" i="6" a="1"/>
  <c r="O625" i="6" s="1"/>
  <c r="N625" i="6" a="1"/>
  <c r="N625" i="6" s="1"/>
  <c r="M625" i="6" a="1"/>
  <c r="M625" i="6" s="1"/>
  <c r="L625" i="6" a="1"/>
  <c r="L625" i="6" s="1"/>
  <c r="K625" i="6" a="1"/>
  <c r="K625" i="6" s="1"/>
  <c r="AI624" i="6" a="1"/>
  <c r="AI624" i="6" s="1"/>
  <c r="AH624" i="6" a="1"/>
  <c r="AH624" i="6" s="1"/>
  <c r="AG624" i="6"/>
  <c r="AG624" i="6" a="1"/>
  <c r="AF624" i="6" a="1"/>
  <c r="AF624" i="6" s="1"/>
  <c r="AE624" i="6" a="1"/>
  <c r="AE624" i="6" s="1"/>
  <c r="AD624" i="6" a="1"/>
  <c r="AD624" i="6" s="1"/>
  <c r="AC624" i="6" a="1"/>
  <c r="AC624" i="6" s="1"/>
  <c r="AB624" i="6" a="1"/>
  <c r="AB624" i="6" s="1"/>
  <c r="AA624" i="6" a="1"/>
  <c r="AA624" i="6" s="1"/>
  <c r="Z624" i="6" a="1"/>
  <c r="Z624" i="6" s="1"/>
  <c r="Y624" i="6" a="1"/>
  <c r="Y624" i="6" s="1"/>
  <c r="X624" i="6" a="1"/>
  <c r="X624" i="6" s="1"/>
  <c r="W624" i="6" a="1"/>
  <c r="W624" i="6" s="1"/>
  <c r="V624" i="6"/>
  <c r="V624" i="6" a="1"/>
  <c r="U624" i="6" a="1"/>
  <c r="U624" i="6" s="1"/>
  <c r="T624" i="6" a="1"/>
  <c r="T624" i="6" s="1"/>
  <c r="S624" i="6" a="1"/>
  <c r="S624" i="6" s="1"/>
  <c r="R624" i="6" a="1"/>
  <c r="R624" i="6" s="1"/>
  <c r="Q624" i="6"/>
  <c r="Q624" i="6" a="1"/>
  <c r="P624" i="6" a="1"/>
  <c r="P624" i="6" s="1"/>
  <c r="O624" i="6" a="1"/>
  <c r="O624" i="6" s="1"/>
  <c r="N624" i="6" a="1"/>
  <c r="N624" i="6" s="1"/>
  <c r="M624" i="6" a="1"/>
  <c r="M624" i="6" s="1"/>
  <c r="L624" i="6" a="1"/>
  <c r="L624" i="6" s="1"/>
  <c r="K624" i="6" a="1"/>
  <c r="K624" i="6" s="1"/>
  <c r="AI623" i="6" a="1"/>
  <c r="AI623" i="6" s="1"/>
  <c r="AH623" i="6" a="1"/>
  <c r="AH623" i="6" s="1"/>
  <c r="AG623" i="6" a="1"/>
  <c r="AG623" i="6" s="1"/>
  <c r="AF623" i="6" a="1"/>
  <c r="AF623" i="6" s="1"/>
  <c r="AE623" i="6" a="1"/>
  <c r="AE623" i="6" s="1"/>
  <c r="AD623" i="6" a="1"/>
  <c r="AD623" i="6" s="1"/>
  <c r="AC623" i="6" a="1"/>
  <c r="AC623" i="6" s="1"/>
  <c r="AB623" i="6" a="1"/>
  <c r="AB623" i="6" s="1"/>
  <c r="AA623" i="6" a="1"/>
  <c r="AA623" i="6" s="1"/>
  <c r="Z623" i="6" a="1"/>
  <c r="Z623" i="6" s="1"/>
  <c r="Y623" i="6" a="1"/>
  <c r="Y623" i="6" s="1"/>
  <c r="X623" i="6" a="1"/>
  <c r="X623" i="6" s="1"/>
  <c r="W623" i="6" a="1"/>
  <c r="W623" i="6" s="1"/>
  <c r="V623" i="6" a="1"/>
  <c r="V623" i="6" s="1"/>
  <c r="U623" i="6" a="1"/>
  <c r="U623" i="6" s="1"/>
  <c r="T623" i="6" a="1"/>
  <c r="T623" i="6" s="1"/>
  <c r="S623" i="6" a="1"/>
  <c r="S623" i="6" s="1"/>
  <c r="R623" i="6" a="1"/>
  <c r="R623" i="6" s="1"/>
  <c r="Q623" i="6" a="1"/>
  <c r="Q623" i="6" s="1"/>
  <c r="P623" i="6" a="1"/>
  <c r="P623" i="6" s="1"/>
  <c r="O623" i="6" a="1"/>
  <c r="O623" i="6" s="1"/>
  <c r="N623" i="6" a="1"/>
  <c r="N623" i="6" s="1"/>
  <c r="M623" i="6" a="1"/>
  <c r="M623" i="6" s="1"/>
  <c r="L623" i="6" a="1"/>
  <c r="L623" i="6" s="1"/>
  <c r="K623" i="6" a="1"/>
  <c r="K623" i="6" s="1"/>
  <c r="AI622" i="6" a="1"/>
  <c r="AI622" i="6" s="1"/>
  <c r="AH622" i="6" a="1"/>
  <c r="AH622" i="6" s="1"/>
  <c r="AG622" i="6" a="1"/>
  <c r="AG622" i="6" s="1"/>
  <c r="AF622" i="6" a="1"/>
  <c r="AF622" i="6" s="1"/>
  <c r="AE622" i="6" a="1"/>
  <c r="AE622" i="6" s="1"/>
  <c r="AD622" i="6" a="1"/>
  <c r="AD622" i="6" s="1"/>
  <c r="AC622" i="6" a="1"/>
  <c r="AC622" i="6" s="1"/>
  <c r="AB622" i="6" a="1"/>
  <c r="AB622" i="6" s="1"/>
  <c r="AA622" i="6" a="1"/>
  <c r="AA622" i="6" s="1"/>
  <c r="Z622" i="6" a="1"/>
  <c r="Z622" i="6" s="1"/>
  <c r="Y622" i="6" a="1"/>
  <c r="Y622" i="6" s="1"/>
  <c r="X622" i="6" a="1"/>
  <c r="X622" i="6" s="1"/>
  <c r="W622" i="6" a="1"/>
  <c r="W622" i="6" s="1"/>
  <c r="V622" i="6" a="1"/>
  <c r="V622" i="6" s="1"/>
  <c r="U622" i="6" a="1"/>
  <c r="U622" i="6" s="1"/>
  <c r="T622" i="6" a="1"/>
  <c r="T622" i="6" s="1"/>
  <c r="S622" i="6" a="1"/>
  <c r="S622" i="6" s="1"/>
  <c r="R622" i="6" a="1"/>
  <c r="R622" i="6" s="1"/>
  <c r="Q622" i="6" a="1"/>
  <c r="Q622" i="6" s="1"/>
  <c r="P622" i="6" a="1"/>
  <c r="P622" i="6" s="1"/>
  <c r="O622" i="6" a="1"/>
  <c r="O622" i="6" s="1"/>
  <c r="N622" i="6" a="1"/>
  <c r="N622" i="6" s="1"/>
  <c r="M622" i="6" a="1"/>
  <c r="M622" i="6" s="1"/>
  <c r="L622" i="6" a="1"/>
  <c r="L622" i="6" s="1"/>
  <c r="K622" i="6" a="1"/>
  <c r="K622" i="6" s="1"/>
  <c r="AI621" i="6" a="1"/>
  <c r="AI621" i="6" s="1"/>
  <c r="AH621" i="6" a="1"/>
  <c r="AH621" i="6" s="1"/>
  <c r="AG621" i="6" a="1"/>
  <c r="AG621" i="6" s="1"/>
  <c r="AF621" i="6" a="1"/>
  <c r="AF621" i="6" s="1"/>
  <c r="AE621" i="6" a="1"/>
  <c r="AE621" i="6" s="1"/>
  <c r="AD621" i="6" a="1"/>
  <c r="AD621" i="6" s="1"/>
  <c r="AC621" i="6" a="1"/>
  <c r="AC621" i="6" s="1"/>
  <c r="AB621" i="6" a="1"/>
  <c r="AB621" i="6" s="1"/>
  <c r="AA621" i="6" a="1"/>
  <c r="AA621" i="6" s="1"/>
  <c r="Z621" i="6" a="1"/>
  <c r="Z621" i="6" s="1"/>
  <c r="Y621" i="6" a="1"/>
  <c r="Y621" i="6" s="1"/>
  <c r="X621" i="6" a="1"/>
  <c r="X621" i="6" s="1"/>
  <c r="W621" i="6" a="1"/>
  <c r="W621" i="6" s="1"/>
  <c r="V621" i="6" a="1"/>
  <c r="V621" i="6" s="1"/>
  <c r="U621" i="6" a="1"/>
  <c r="U621" i="6" s="1"/>
  <c r="T621" i="6" a="1"/>
  <c r="T621" i="6" s="1"/>
  <c r="S621" i="6" a="1"/>
  <c r="S621" i="6" s="1"/>
  <c r="R621" i="6" a="1"/>
  <c r="R621" i="6" s="1"/>
  <c r="Q621" i="6" a="1"/>
  <c r="Q621" i="6" s="1"/>
  <c r="P621" i="6" a="1"/>
  <c r="P621" i="6" s="1"/>
  <c r="O621" i="6" a="1"/>
  <c r="O621" i="6" s="1"/>
  <c r="N621" i="6" a="1"/>
  <c r="N621" i="6" s="1"/>
  <c r="M621" i="6" a="1"/>
  <c r="M621" i="6" s="1"/>
  <c r="L621" i="6" a="1"/>
  <c r="L621" i="6" s="1"/>
  <c r="K621" i="6" a="1"/>
  <c r="K621" i="6" s="1"/>
  <c r="AI620" i="6" a="1"/>
  <c r="AI620" i="6" s="1"/>
  <c r="AH620" i="6" a="1"/>
  <c r="AH620" i="6" s="1"/>
  <c r="AG620" i="6" a="1"/>
  <c r="AG620" i="6" s="1"/>
  <c r="AF620" i="6" a="1"/>
  <c r="AF620" i="6" s="1"/>
  <c r="AE620" i="6" a="1"/>
  <c r="AE620" i="6" s="1"/>
  <c r="AD620" i="6" a="1"/>
  <c r="AD620" i="6" s="1"/>
  <c r="AC620" i="6" a="1"/>
  <c r="AC620" i="6" s="1"/>
  <c r="AB620" i="6" a="1"/>
  <c r="AB620" i="6" s="1"/>
  <c r="AA620" i="6" a="1"/>
  <c r="AA620" i="6" s="1"/>
  <c r="Z620" i="6" a="1"/>
  <c r="Z620" i="6" s="1"/>
  <c r="Y620" i="6" a="1"/>
  <c r="Y620" i="6" s="1"/>
  <c r="X620" i="6" a="1"/>
  <c r="X620" i="6" s="1"/>
  <c r="W620" i="6" a="1"/>
  <c r="W620" i="6" s="1"/>
  <c r="V620" i="6" a="1"/>
  <c r="V620" i="6" s="1"/>
  <c r="U620" i="6" a="1"/>
  <c r="U620" i="6" s="1"/>
  <c r="T620" i="6" a="1"/>
  <c r="T620" i="6" s="1"/>
  <c r="S620" i="6" a="1"/>
  <c r="S620" i="6" s="1"/>
  <c r="R620" i="6" a="1"/>
  <c r="R620" i="6" s="1"/>
  <c r="Q620" i="6" a="1"/>
  <c r="Q620" i="6" s="1"/>
  <c r="P620" i="6" a="1"/>
  <c r="P620" i="6" s="1"/>
  <c r="O620" i="6" a="1"/>
  <c r="O620" i="6" s="1"/>
  <c r="N620" i="6" a="1"/>
  <c r="N620" i="6" s="1"/>
  <c r="M620" i="6" a="1"/>
  <c r="M620" i="6" s="1"/>
  <c r="L620" i="6" a="1"/>
  <c r="L620" i="6" s="1"/>
  <c r="K620" i="6" a="1"/>
  <c r="K620" i="6" s="1"/>
  <c r="AI619" i="6" a="1"/>
  <c r="AI619" i="6" s="1"/>
  <c r="AH619" i="6" a="1"/>
  <c r="AH619" i="6" s="1"/>
  <c r="AG619" i="6" a="1"/>
  <c r="AG619" i="6" s="1"/>
  <c r="AF619" i="6" a="1"/>
  <c r="AF619" i="6" s="1"/>
  <c r="AE619" i="6" a="1"/>
  <c r="AE619" i="6" s="1"/>
  <c r="AD619" i="6" a="1"/>
  <c r="AD619" i="6" s="1"/>
  <c r="AC619" i="6" a="1"/>
  <c r="AC619" i="6" s="1"/>
  <c r="AB619" i="6" a="1"/>
  <c r="AB619" i="6" s="1"/>
  <c r="AA619" i="6" a="1"/>
  <c r="AA619" i="6" s="1"/>
  <c r="Z619" i="6" a="1"/>
  <c r="Z619" i="6" s="1"/>
  <c r="Y619" i="6" a="1"/>
  <c r="Y619" i="6" s="1"/>
  <c r="X619" i="6" a="1"/>
  <c r="X619" i="6" s="1"/>
  <c r="W619" i="6" a="1"/>
  <c r="W619" i="6" s="1"/>
  <c r="V619" i="6" a="1"/>
  <c r="V619" i="6" s="1"/>
  <c r="U619" i="6" a="1"/>
  <c r="U619" i="6" s="1"/>
  <c r="T619" i="6" a="1"/>
  <c r="T619" i="6" s="1"/>
  <c r="S619" i="6" a="1"/>
  <c r="S619" i="6" s="1"/>
  <c r="R619" i="6" a="1"/>
  <c r="R619" i="6" s="1"/>
  <c r="Q619" i="6" a="1"/>
  <c r="Q619" i="6" s="1"/>
  <c r="P619" i="6" a="1"/>
  <c r="P619" i="6" s="1"/>
  <c r="O619" i="6" a="1"/>
  <c r="O619" i="6" s="1"/>
  <c r="N619" i="6" a="1"/>
  <c r="N619" i="6" s="1"/>
  <c r="M619" i="6" a="1"/>
  <c r="M619" i="6" s="1"/>
  <c r="L619" i="6" a="1"/>
  <c r="L619" i="6" s="1"/>
  <c r="K619" i="6" a="1"/>
  <c r="K619" i="6" s="1"/>
  <c r="AI618" i="6" a="1"/>
  <c r="AI618" i="6" s="1"/>
  <c r="AH618" i="6" a="1"/>
  <c r="AH618" i="6" s="1"/>
  <c r="AG618" i="6" a="1"/>
  <c r="AG618" i="6" s="1"/>
  <c r="AF618" i="6" a="1"/>
  <c r="AF618" i="6" s="1"/>
  <c r="AE618" i="6" a="1"/>
  <c r="AE618" i="6" s="1"/>
  <c r="AD618" i="6" a="1"/>
  <c r="AD618" i="6" s="1"/>
  <c r="AC618" i="6" a="1"/>
  <c r="AC618" i="6" s="1"/>
  <c r="AB618" i="6" a="1"/>
  <c r="AB618" i="6" s="1"/>
  <c r="AA618" i="6" a="1"/>
  <c r="AA618" i="6" s="1"/>
  <c r="Z618" i="6" a="1"/>
  <c r="Z618" i="6" s="1"/>
  <c r="Y618" i="6" a="1"/>
  <c r="Y618" i="6" s="1"/>
  <c r="X618" i="6" a="1"/>
  <c r="X618" i="6" s="1"/>
  <c r="W618" i="6" a="1"/>
  <c r="W618" i="6" s="1"/>
  <c r="V618" i="6" a="1"/>
  <c r="V618" i="6" s="1"/>
  <c r="U618" i="6" a="1"/>
  <c r="U618" i="6" s="1"/>
  <c r="T618" i="6" a="1"/>
  <c r="T618" i="6" s="1"/>
  <c r="S618" i="6" a="1"/>
  <c r="S618" i="6" s="1"/>
  <c r="R618" i="6" a="1"/>
  <c r="R618" i="6" s="1"/>
  <c r="Q618" i="6" a="1"/>
  <c r="Q618" i="6" s="1"/>
  <c r="P618" i="6" a="1"/>
  <c r="P618" i="6" s="1"/>
  <c r="O618" i="6" a="1"/>
  <c r="O618" i="6" s="1"/>
  <c r="N618" i="6" a="1"/>
  <c r="N618" i="6" s="1"/>
  <c r="M618" i="6" a="1"/>
  <c r="M618" i="6" s="1"/>
  <c r="L618" i="6" a="1"/>
  <c r="L618" i="6" s="1"/>
  <c r="K618" i="6" a="1"/>
  <c r="K618" i="6" s="1"/>
  <c r="AI617" i="6" a="1"/>
  <c r="AI617" i="6" s="1"/>
  <c r="AH617" i="6" a="1"/>
  <c r="AH617" i="6" s="1"/>
  <c r="AG617" i="6" a="1"/>
  <c r="AG617" i="6" s="1"/>
  <c r="AF617" i="6" a="1"/>
  <c r="AF617" i="6" s="1"/>
  <c r="AE617" i="6" a="1"/>
  <c r="AE617" i="6" s="1"/>
  <c r="AD617" i="6" a="1"/>
  <c r="AD617" i="6" s="1"/>
  <c r="AC617" i="6" a="1"/>
  <c r="AC617" i="6" s="1"/>
  <c r="AB617" i="6" a="1"/>
  <c r="AB617" i="6" s="1"/>
  <c r="AA617" i="6" a="1"/>
  <c r="AA617" i="6" s="1"/>
  <c r="Z617" i="6" a="1"/>
  <c r="Z617" i="6" s="1"/>
  <c r="Y617" i="6" a="1"/>
  <c r="Y617" i="6" s="1"/>
  <c r="X617" i="6" a="1"/>
  <c r="X617" i="6" s="1"/>
  <c r="W617" i="6" a="1"/>
  <c r="W617" i="6" s="1"/>
  <c r="V617" i="6" a="1"/>
  <c r="V617" i="6" s="1"/>
  <c r="U617" i="6" a="1"/>
  <c r="U617" i="6" s="1"/>
  <c r="T617" i="6" a="1"/>
  <c r="T617" i="6" s="1"/>
  <c r="S617" i="6" a="1"/>
  <c r="S617" i="6" s="1"/>
  <c r="R617" i="6" a="1"/>
  <c r="R617" i="6" s="1"/>
  <c r="Q617" i="6" a="1"/>
  <c r="Q617" i="6" s="1"/>
  <c r="P617" i="6" a="1"/>
  <c r="P617" i="6" s="1"/>
  <c r="O617" i="6" a="1"/>
  <c r="O617" i="6" s="1"/>
  <c r="N617" i="6" a="1"/>
  <c r="N617" i="6" s="1"/>
  <c r="M617" i="6" a="1"/>
  <c r="M617" i="6" s="1"/>
  <c r="L617" i="6" a="1"/>
  <c r="L617" i="6" s="1"/>
  <c r="K617" i="6" a="1"/>
  <c r="K617" i="6" s="1"/>
  <c r="AI616" i="6" a="1"/>
  <c r="AI616" i="6" s="1"/>
  <c r="AH616" i="6" a="1"/>
  <c r="AH616" i="6" s="1"/>
  <c r="AG616" i="6" a="1"/>
  <c r="AG616" i="6" s="1"/>
  <c r="AF616" i="6" a="1"/>
  <c r="AF616" i="6" s="1"/>
  <c r="AE616" i="6" a="1"/>
  <c r="AE616" i="6" s="1"/>
  <c r="AD616" i="6" a="1"/>
  <c r="AD616" i="6" s="1"/>
  <c r="AC616" i="6" a="1"/>
  <c r="AC616" i="6" s="1"/>
  <c r="AB616" i="6" a="1"/>
  <c r="AB616" i="6" s="1"/>
  <c r="AA616" i="6" a="1"/>
  <c r="AA616" i="6" s="1"/>
  <c r="Z616" i="6" a="1"/>
  <c r="Z616" i="6" s="1"/>
  <c r="Y616" i="6" a="1"/>
  <c r="Y616" i="6" s="1"/>
  <c r="X616" i="6" a="1"/>
  <c r="X616" i="6" s="1"/>
  <c r="W616" i="6" a="1"/>
  <c r="W616" i="6" s="1"/>
  <c r="V616" i="6" a="1"/>
  <c r="V616" i="6" s="1"/>
  <c r="U616" i="6" a="1"/>
  <c r="U616" i="6" s="1"/>
  <c r="T616" i="6" a="1"/>
  <c r="T616" i="6" s="1"/>
  <c r="S616" i="6" a="1"/>
  <c r="S616" i="6" s="1"/>
  <c r="R616" i="6" a="1"/>
  <c r="R616" i="6" s="1"/>
  <c r="Q616" i="6" a="1"/>
  <c r="Q616" i="6" s="1"/>
  <c r="P616" i="6" a="1"/>
  <c r="P616" i="6" s="1"/>
  <c r="O616" i="6" a="1"/>
  <c r="O616" i="6" s="1"/>
  <c r="N616" i="6" a="1"/>
  <c r="N616" i="6" s="1"/>
  <c r="M616" i="6" a="1"/>
  <c r="M616" i="6" s="1"/>
  <c r="L616" i="6" a="1"/>
  <c r="L616" i="6" s="1"/>
  <c r="K616" i="6" a="1"/>
  <c r="K616" i="6" s="1"/>
  <c r="AI615" i="6" a="1"/>
  <c r="AI615" i="6" s="1"/>
  <c r="AH615" i="6" a="1"/>
  <c r="AH615" i="6" s="1"/>
  <c r="AG615" i="6" a="1"/>
  <c r="AG615" i="6" s="1"/>
  <c r="AF615" i="6" a="1"/>
  <c r="AF615" i="6" s="1"/>
  <c r="AE615" i="6" a="1"/>
  <c r="AE615" i="6" s="1"/>
  <c r="AD615" i="6" a="1"/>
  <c r="AD615" i="6" s="1"/>
  <c r="AC615" i="6" a="1"/>
  <c r="AC615" i="6" s="1"/>
  <c r="AB615" i="6" a="1"/>
  <c r="AB615" i="6" s="1"/>
  <c r="AA615" i="6" a="1"/>
  <c r="AA615" i="6" s="1"/>
  <c r="Z615" i="6" a="1"/>
  <c r="Z615" i="6" s="1"/>
  <c r="Y615" i="6" a="1"/>
  <c r="Y615" i="6" s="1"/>
  <c r="X615" i="6" a="1"/>
  <c r="X615" i="6" s="1"/>
  <c r="W615" i="6" a="1"/>
  <c r="W615" i="6" s="1"/>
  <c r="V615" i="6" a="1"/>
  <c r="V615" i="6" s="1"/>
  <c r="U615" i="6" a="1"/>
  <c r="U615" i="6" s="1"/>
  <c r="T615" i="6" a="1"/>
  <c r="T615" i="6" s="1"/>
  <c r="S615" i="6" a="1"/>
  <c r="S615" i="6" s="1"/>
  <c r="R615" i="6" a="1"/>
  <c r="R615" i="6" s="1"/>
  <c r="Q615" i="6" a="1"/>
  <c r="Q615" i="6" s="1"/>
  <c r="P615" i="6" a="1"/>
  <c r="P615" i="6" s="1"/>
  <c r="O615" i="6" a="1"/>
  <c r="O615" i="6" s="1"/>
  <c r="N615" i="6" a="1"/>
  <c r="N615" i="6" s="1"/>
  <c r="M615" i="6" a="1"/>
  <c r="M615" i="6" s="1"/>
  <c r="L615" i="6" a="1"/>
  <c r="L615" i="6" s="1"/>
  <c r="K615" i="6" a="1"/>
  <c r="K615" i="6" s="1"/>
  <c r="AI614" i="6" a="1"/>
  <c r="AI614" i="6" s="1"/>
  <c r="AH614" i="6" a="1"/>
  <c r="AH614" i="6" s="1"/>
  <c r="AG614" i="6" a="1"/>
  <c r="AG614" i="6" s="1"/>
  <c r="AF614" i="6" a="1"/>
  <c r="AF614" i="6" s="1"/>
  <c r="AE614" i="6" a="1"/>
  <c r="AE614" i="6" s="1"/>
  <c r="AD614" i="6" a="1"/>
  <c r="AD614" i="6" s="1"/>
  <c r="AC614" i="6" a="1"/>
  <c r="AC614" i="6" s="1"/>
  <c r="AB614" i="6" a="1"/>
  <c r="AB614" i="6" s="1"/>
  <c r="AA614" i="6" a="1"/>
  <c r="AA614" i="6" s="1"/>
  <c r="Z614" i="6" a="1"/>
  <c r="Z614" i="6" s="1"/>
  <c r="Y614" i="6" a="1"/>
  <c r="Y614" i="6" s="1"/>
  <c r="X614" i="6" a="1"/>
  <c r="X614" i="6" s="1"/>
  <c r="W614" i="6" a="1"/>
  <c r="W614" i="6" s="1"/>
  <c r="V614" i="6" a="1"/>
  <c r="V614" i="6" s="1"/>
  <c r="U614" i="6" a="1"/>
  <c r="U614" i="6" s="1"/>
  <c r="T614" i="6" a="1"/>
  <c r="T614" i="6" s="1"/>
  <c r="S614" i="6" a="1"/>
  <c r="S614" i="6" s="1"/>
  <c r="R614" i="6" a="1"/>
  <c r="R614" i="6" s="1"/>
  <c r="Q614" i="6" a="1"/>
  <c r="Q614" i="6" s="1"/>
  <c r="P614" i="6" a="1"/>
  <c r="P614" i="6" s="1"/>
  <c r="O614" i="6" a="1"/>
  <c r="O614" i="6" s="1"/>
  <c r="N614" i="6" a="1"/>
  <c r="N614" i="6" s="1"/>
  <c r="M614" i="6" a="1"/>
  <c r="M614" i="6" s="1"/>
  <c r="L614" i="6" a="1"/>
  <c r="L614" i="6" s="1"/>
  <c r="K614" i="6"/>
  <c r="K614" i="6" a="1"/>
  <c r="AI613" i="6" a="1"/>
  <c r="AI613" i="6" s="1"/>
  <c r="AH613" i="6" a="1"/>
  <c r="AH613" i="6" s="1"/>
  <c r="AG613" i="6" a="1"/>
  <c r="AG613" i="6" s="1"/>
  <c r="AF613" i="6" a="1"/>
  <c r="AF613" i="6" s="1"/>
  <c r="AE613" i="6"/>
  <c r="AE613" i="6" a="1"/>
  <c r="AD613" i="6"/>
  <c r="AD613" i="6" a="1"/>
  <c r="AC613" i="6"/>
  <c r="AC613" i="6" a="1"/>
  <c r="AB613" i="6" a="1"/>
  <c r="AB613" i="6" s="1"/>
  <c r="AA613" i="6" a="1"/>
  <c r="AA613" i="6" s="1"/>
  <c r="Z613" i="6" a="1"/>
  <c r="Z613" i="6" s="1"/>
  <c r="Y613" i="6" a="1"/>
  <c r="Y613" i="6" s="1"/>
  <c r="X613" i="6" a="1"/>
  <c r="X613" i="6" s="1"/>
  <c r="W613" i="6" a="1"/>
  <c r="W613" i="6" s="1"/>
  <c r="V613" i="6" a="1"/>
  <c r="V613" i="6" s="1"/>
  <c r="U613" i="6" a="1"/>
  <c r="U613" i="6" s="1"/>
  <c r="T613" i="6" a="1"/>
  <c r="T613" i="6" s="1"/>
  <c r="S613" i="6" a="1"/>
  <c r="S613" i="6" s="1"/>
  <c r="R613" i="6" a="1"/>
  <c r="R613" i="6" s="1"/>
  <c r="Q613" i="6" a="1"/>
  <c r="Q613" i="6" s="1"/>
  <c r="P613" i="6" a="1"/>
  <c r="P613" i="6" s="1"/>
  <c r="O613" i="6"/>
  <c r="O613" i="6" a="1"/>
  <c r="N613" i="6"/>
  <c r="N613" i="6" a="1"/>
  <c r="M613" i="6"/>
  <c r="M613" i="6" a="1"/>
  <c r="L613" i="6" a="1"/>
  <c r="L613" i="6" s="1"/>
  <c r="K613" i="6" a="1"/>
  <c r="K613" i="6" s="1"/>
  <c r="AI612" i="6"/>
  <c r="AI612" i="6" a="1"/>
  <c r="AH612" i="6"/>
  <c r="AH612" i="6" a="1"/>
  <c r="AG612" i="6"/>
  <c r="AG612" i="6" a="1"/>
  <c r="AF612" i="6" a="1"/>
  <c r="AF612" i="6" s="1"/>
  <c r="AE612" i="6" a="1"/>
  <c r="AE612" i="6" s="1"/>
  <c r="AD612" i="6" a="1"/>
  <c r="AD612" i="6" s="1"/>
  <c r="AC612" i="6" a="1"/>
  <c r="AC612" i="6" s="1"/>
  <c r="AB612" i="6" a="1"/>
  <c r="AB612" i="6" s="1"/>
  <c r="AA612" i="6" a="1"/>
  <c r="AA612" i="6" s="1"/>
  <c r="Z612" i="6" a="1"/>
  <c r="Z612" i="6" s="1"/>
  <c r="Y612" i="6" a="1"/>
  <c r="Y612" i="6" s="1"/>
  <c r="X612" i="6" a="1"/>
  <c r="X612" i="6" s="1"/>
  <c r="W612" i="6" a="1"/>
  <c r="W612" i="6" s="1"/>
  <c r="V612" i="6" a="1"/>
  <c r="V612" i="6" s="1"/>
  <c r="U612" i="6" a="1"/>
  <c r="U612" i="6" s="1"/>
  <c r="T612" i="6" a="1"/>
  <c r="T612" i="6" s="1"/>
  <c r="S612" i="6"/>
  <c r="S612" i="6" a="1"/>
  <c r="R612" i="6"/>
  <c r="R612" i="6" a="1"/>
  <c r="Q612" i="6"/>
  <c r="Q612" i="6" a="1"/>
  <c r="P612" i="6" a="1"/>
  <c r="P612" i="6" s="1"/>
  <c r="O612" i="6" a="1"/>
  <c r="O612" i="6" s="1"/>
  <c r="N612" i="6" a="1"/>
  <c r="N612" i="6" s="1"/>
  <c r="M612" i="6" a="1"/>
  <c r="M612" i="6" s="1"/>
  <c r="L612" i="6" a="1"/>
  <c r="L612" i="6" s="1"/>
  <c r="K612" i="6" a="1"/>
  <c r="K612" i="6" s="1"/>
  <c r="AI611" i="6" a="1"/>
  <c r="AI611" i="6" s="1"/>
  <c r="AH611" i="6" a="1"/>
  <c r="AH611" i="6" s="1"/>
  <c r="AG611" i="6" a="1"/>
  <c r="AG611" i="6" s="1"/>
  <c r="AF611" i="6" a="1"/>
  <c r="AF611" i="6" s="1"/>
  <c r="AE611" i="6" a="1"/>
  <c r="AE611" i="6" s="1"/>
  <c r="AD611" i="6" a="1"/>
  <c r="AD611" i="6" s="1"/>
  <c r="AC611" i="6" a="1"/>
  <c r="AC611" i="6" s="1"/>
  <c r="AB611" i="6" a="1"/>
  <c r="AB611" i="6" s="1"/>
  <c r="AA611" i="6" a="1"/>
  <c r="AA611" i="6" s="1"/>
  <c r="Z611" i="6" a="1"/>
  <c r="Z611" i="6" s="1"/>
  <c r="Y611" i="6" a="1"/>
  <c r="Y611" i="6" s="1"/>
  <c r="X611" i="6" a="1"/>
  <c r="X611" i="6" s="1"/>
  <c r="W611" i="6"/>
  <c r="W611" i="6" a="1"/>
  <c r="V611" i="6"/>
  <c r="V611" i="6" a="1"/>
  <c r="U611" i="6"/>
  <c r="U611" i="6" a="1"/>
  <c r="T611" i="6" a="1"/>
  <c r="T611" i="6" s="1"/>
  <c r="S611" i="6" a="1"/>
  <c r="S611" i="6" s="1"/>
  <c r="R611" i="6" a="1"/>
  <c r="R611" i="6" s="1"/>
  <c r="Q611" i="6" a="1"/>
  <c r="Q611" i="6" s="1"/>
  <c r="P611" i="6" a="1"/>
  <c r="P611" i="6" s="1"/>
  <c r="O611" i="6" a="1"/>
  <c r="O611" i="6" s="1"/>
  <c r="N611" i="6" a="1"/>
  <c r="N611" i="6" s="1"/>
  <c r="M611" i="6" a="1"/>
  <c r="M611" i="6" s="1"/>
  <c r="L611" i="6" a="1"/>
  <c r="L611" i="6" s="1"/>
  <c r="K611" i="6" a="1"/>
  <c r="K611" i="6" s="1"/>
  <c r="AI610" i="6" a="1"/>
  <c r="AI610" i="6" s="1"/>
  <c r="AH610" i="6" a="1"/>
  <c r="AH610" i="6" s="1"/>
  <c r="AG610" i="6" a="1"/>
  <c r="AG610" i="6" s="1"/>
  <c r="AF610" i="6" a="1"/>
  <c r="AF610" i="6" s="1"/>
  <c r="AE610" i="6" a="1"/>
  <c r="AE610" i="6" s="1"/>
  <c r="AD610" i="6" a="1"/>
  <c r="AD610" i="6" s="1"/>
  <c r="AC610" i="6" a="1"/>
  <c r="AC610" i="6" s="1"/>
  <c r="AB610" i="6" a="1"/>
  <c r="AB610" i="6" s="1"/>
  <c r="AA610" i="6"/>
  <c r="AA610" i="6" a="1"/>
  <c r="Z610" i="6"/>
  <c r="Z610" i="6" a="1"/>
  <c r="Y610" i="6"/>
  <c r="Y610" i="6" a="1"/>
  <c r="X610" i="6" a="1"/>
  <c r="X610" i="6" s="1"/>
  <c r="W610" i="6" a="1"/>
  <c r="W610" i="6" s="1"/>
  <c r="V610" i="6" a="1"/>
  <c r="V610" i="6" s="1"/>
  <c r="U610" i="6" a="1"/>
  <c r="U610" i="6" s="1"/>
  <c r="T610" i="6" a="1"/>
  <c r="T610" i="6" s="1"/>
  <c r="S610" i="6" a="1"/>
  <c r="S610" i="6" s="1"/>
  <c r="R610" i="6" a="1"/>
  <c r="R610" i="6" s="1"/>
  <c r="Q610" i="6" a="1"/>
  <c r="Q610" i="6" s="1"/>
  <c r="P610" i="6" a="1"/>
  <c r="P610" i="6" s="1"/>
  <c r="O610" i="6" a="1"/>
  <c r="O610" i="6" s="1"/>
  <c r="N610" i="6" a="1"/>
  <c r="N610" i="6" s="1"/>
  <c r="M610" i="6" a="1"/>
  <c r="M610" i="6" s="1"/>
  <c r="L610" i="6" a="1"/>
  <c r="L610" i="6" s="1"/>
  <c r="K610" i="6"/>
  <c r="K610" i="6" a="1"/>
  <c r="AI609" i="6" a="1"/>
  <c r="AI609" i="6" s="1"/>
  <c r="AH609" i="6" a="1"/>
  <c r="AH609" i="6" s="1"/>
  <c r="AG609" i="6" a="1"/>
  <c r="AG609" i="6" s="1"/>
  <c r="AF609" i="6" a="1"/>
  <c r="AF609" i="6" s="1"/>
  <c r="AE609" i="6"/>
  <c r="AE609" i="6" a="1"/>
  <c r="AD609" i="6"/>
  <c r="AD609" i="6" a="1"/>
  <c r="AC609" i="6"/>
  <c r="AC609" i="6" a="1"/>
  <c r="AB609" i="6" a="1"/>
  <c r="AB609" i="6" s="1"/>
  <c r="AA609" i="6" a="1"/>
  <c r="AA609" i="6" s="1"/>
  <c r="Z609" i="6" a="1"/>
  <c r="Z609" i="6" s="1"/>
  <c r="Y609" i="6" a="1"/>
  <c r="Y609" i="6" s="1"/>
  <c r="X609" i="6" a="1"/>
  <c r="X609" i="6" s="1"/>
  <c r="W609" i="6" a="1"/>
  <c r="W609" i="6" s="1"/>
  <c r="V609" i="6" a="1"/>
  <c r="V609" i="6" s="1"/>
  <c r="U609" i="6" a="1"/>
  <c r="U609" i="6" s="1"/>
  <c r="T609" i="6" a="1"/>
  <c r="T609" i="6" s="1"/>
  <c r="S609" i="6" a="1"/>
  <c r="S609" i="6" s="1"/>
  <c r="R609" i="6" a="1"/>
  <c r="R609" i="6" s="1"/>
  <c r="Q609" i="6" a="1"/>
  <c r="Q609" i="6" s="1"/>
  <c r="P609" i="6" a="1"/>
  <c r="P609" i="6" s="1"/>
  <c r="O609" i="6"/>
  <c r="O609" i="6" a="1"/>
  <c r="N609" i="6" a="1"/>
  <c r="N609" i="6" s="1"/>
  <c r="M609" i="6" a="1"/>
  <c r="M609" i="6" s="1"/>
  <c r="L609" i="6" a="1"/>
  <c r="L609" i="6" s="1"/>
  <c r="K609" i="6" a="1"/>
  <c r="K609" i="6" s="1"/>
  <c r="AI608" i="6" a="1"/>
  <c r="AI608" i="6" s="1"/>
  <c r="AH608" i="6" a="1"/>
  <c r="AH608" i="6" s="1"/>
  <c r="AG608" i="6"/>
  <c r="AG608" i="6" a="1"/>
  <c r="AF608" i="6" a="1"/>
  <c r="AF608" i="6" s="1"/>
  <c r="AE608" i="6" a="1"/>
  <c r="AE608" i="6" s="1"/>
  <c r="AD608" i="6" a="1"/>
  <c r="AD608" i="6" s="1"/>
  <c r="AC608" i="6" a="1"/>
  <c r="AC608" i="6" s="1"/>
  <c r="AB608" i="6" a="1"/>
  <c r="AB608" i="6" s="1"/>
  <c r="AA608" i="6" a="1"/>
  <c r="AA608" i="6" s="1"/>
  <c r="Z608" i="6"/>
  <c r="Z608" i="6" a="1"/>
  <c r="Y608" i="6" a="1"/>
  <c r="Y608" i="6" s="1"/>
  <c r="X608" i="6" a="1"/>
  <c r="X608" i="6" s="1"/>
  <c r="W608" i="6" a="1"/>
  <c r="W608" i="6" s="1"/>
  <c r="V608" i="6" a="1"/>
  <c r="V608" i="6" s="1"/>
  <c r="U608" i="6" a="1"/>
  <c r="U608" i="6" s="1"/>
  <c r="T608" i="6" a="1"/>
  <c r="T608" i="6" s="1"/>
  <c r="S608" i="6" a="1"/>
  <c r="S608" i="6" s="1"/>
  <c r="R608" i="6" a="1"/>
  <c r="R608" i="6" s="1"/>
  <c r="Q608" i="6"/>
  <c r="Q608" i="6" a="1"/>
  <c r="P608" i="6" a="1"/>
  <c r="P608" i="6" s="1"/>
  <c r="O608" i="6" a="1"/>
  <c r="O608" i="6" s="1"/>
  <c r="N608" i="6" a="1"/>
  <c r="N608" i="6" s="1"/>
  <c r="M608" i="6" a="1"/>
  <c r="M608" i="6" s="1"/>
  <c r="L608" i="6" a="1"/>
  <c r="L608" i="6" s="1"/>
  <c r="K608" i="6" a="1"/>
  <c r="K608" i="6" s="1"/>
  <c r="AI607" i="6" a="1"/>
  <c r="AI607" i="6" s="1"/>
  <c r="AH607" i="6" a="1"/>
  <c r="AH607" i="6" s="1"/>
  <c r="AG607" i="6" a="1"/>
  <c r="AG607" i="6" s="1"/>
  <c r="AF607" i="6" a="1"/>
  <c r="AF607" i="6" s="1"/>
  <c r="AE607" i="6" a="1"/>
  <c r="AE607" i="6" s="1"/>
  <c r="AD607" i="6" a="1"/>
  <c r="AD607" i="6" s="1"/>
  <c r="AC607" i="6" a="1"/>
  <c r="AC607" i="6" s="1"/>
  <c r="AB607" i="6" a="1"/>
  <c r="AB607" i="6" s="1"/>
  <c r="AA607" i="6" a="1"/>
  <c r="AA607" i="6" s="1"/>
  <c r="Z607" i="6" a="1"/>
  <c r="Z607" i="6" s="1"/>
  <c r="Y607" i="6" a="1"/>
  <c r="Y607" i="6" s="1"/>
  <c r="X607" i="6" a="1"/>
  <c r="X607" i="6" s="1"/>
  <c r="W607" i="6" a="1"/>
  <c r="W607" i="6" s="1"/>
  <c r="V607" i="6"/>
  <c r="V607" i="6" a="1"/>
  <c r="U607" i="6" a="1"/>
  <c r="U607" i="6" s="1"/>
  <c r="T607" i="6" a="1"/>
  <c r="T607" i="6" s="1"/>
  <c r="S607" i="6" a="1"/>
  <c r="S607" i="6" s="1"/>
  <c r="R607" i="6" a="1"/>
  <c r="R607" i="6" s="1"/>
  <c r="Q607" i="6" a="1"/>
  <c r="Q607" i="6" s="1"/>
  <c r="P607" i="6" a="1"/>
  <c r="P607" i="6" s="1"/>
  <c r="O607" i="6" a="1"/>
  <c r="O607" i="6" s="1"/>
  <c r="N607" i="6" a="1"/>
  <c r="N607" i="6" s="1"/>
  <c r="M607" i="6"/>
  <c r="M607" i="6" a="1"/>
  <c r="L607" i="6" a="1"/>
  <c r="L607" i="6" s="1"/>
  <c r="K607" i="6" a="1"/>
  <c r="K607" i="6" s="1"/>
  <c r="AI606" i="6" a="1"/>
  <c r="AI606" i="6" s="1"/>
  <c r="AH606" i="6" a="1"/>
  <c r="AH606" i="6" s="1"/>
  <c r="AG606" i="6" a="1"/>
  <c r="AG606" i="6" s="1"/>
  <c r="AF606" i="6" a="1"/>
  <c r="AF606" i="6" s="1"/>
  <c r="AE606" i="6" a="1"/>
  <c r="AE606" i="6" s="1"/>
  <c r="AD606" i="6" a="1"/>
  <c r="AD606" i="6" s="1"/>
  <c r="AC606" i="6"/>
  <c r="AC606" i="6" a="1"/>
  <c r="AB606" i="6" a="1"/>
  <c r="AB606" i="6" s="1"/>
  <c r="AA606" i="6" a="1"/>
  <c r="AA606" i="6" s="1"/>
  <c r="Z606" i="6" a="1"/>
  <c r="Z606" i="6" s="1"/>
  <c r="Y606" i="6" a="1"/>
  <c r="Y606" i="6" s="1"/>
  <c r="X606" i="6" a="1"/>
  <c r="X606" i="6" s="1"/>
  <c r="W606" i="6" a="1"/>
  <c r="W606" i="6" s="1"/>
  <c r="V606" i="6" a="1"/>
  <c r="V606" i="6" s="1"/>
  <c r="U606" i="6" a="1"/>
  <c r="U606" i="6" s="1"/>
  <c r="T606" i="6" a="1"/>
  <c r="T606" i="6" s="1"/>
  <c r="S606" i="6"/>
  <c r="S606" i="6" a="1"/>
  <c r="R606" i="6" a="1"/>
  <c r="R606" i="6" s="1"/>
  <c r="Q606" i="6"/>
  <c r="Q606" i="6" a="1"/>
  <c r="P606" i="6" a="1"/>
  <c r="P606" i="6" s="1"/>
  <c r="O606" i="6" a="1"/>
  <c r="O606" i="6" s="1"/>
  <c r="N606" i="6" a="1"/>
  <c r="N606" i="6" s="1"/>
  <c r="M606" i="6" a="1"/>
  <c r="M606" i="6" s="1"/>
  <c r="L606" i="6" a="1"/>
  <c r="L606" i="6" s="1"/>
  <c r="K606" i="6" a="1"/>
  <c r="K606" i="6" s="1"/>
  <c r="AI605" i="6"/>
  <c r="AI605" i="6" a="1"/>
  <c r="AH605" i="6" a="1"/>
  <c r="AH605" i="6" s="1"/>
  <c r="AG605" i="6" a="1"/>
  <c r="AG605" i="6" s="1"/>
  <c r="AF605" i="6" a="1"/>
  <c r="AF605" i="6" s="1"/>
  <c r="AE605" i="6" a="1"/>
  <c r="AE605" i="6" s="1"/>
  <c r="AD605" i="6" a="1"/>
  <c r="AD605" i="6" s="1"/>
  <c r="AC605" i="6"/>
  <c r="AC605" i="6" a="1"/>
  <c r="AB605" i="6" a="1"/>
  <c r="AB605" i="6" s="1"/>
  <c r="AA605" i="6" a="1"/>
  <c r="AA605" i="6" s="1"/>
  <c r="Z605" i="6" a="1"/>
  <c r="Z605" i="6" s="1"/>
  <c r="Y605" i="6"/>
  <c r="Y605" i="6" a="1"/>
  <c r="X605" i="6" a="1"/>
  <c r="X605" i="6" s="1"/>
  <c r="W605" i="6"/>
  <c r="W605" i="6" a="1"/>
  <c r="V605" i="6" a="1"/>
  <c r="V605" i="6" s="1"/>
  <c r="U605" i="6" a="1"/>
  <c r="U605" i="6" s="1"/>
  <c r="T605" i="6"/>
  <c r="T605" i="6" a="1"/>
  <c r="S605" i="6" a="1"/>
  <c r="S605" i="6" s="1"/>
  <c r="R605" i="6" a="1"/>
  <c r="R605" i="6" s="1"/>
  <c r="Q605" i="6" a="1"/>
  <c r="Q605" i="6" s="1"/>
  <c r="P605" i="6"/>
  <c r="P605" i="6" a="1"/>
  <c r="O605" i="6" a="1"/>
  <c r="O605" i="6" s="1"/>
  <c r="N605" i="6" a="1"/>
  <c r="N605" i="6" s="1"/>
  <c r="M605" i="6" a="1"/>
  <c r="M605" i="6" s="1"/>
  <c r="L605" i="6" a="1"/>
  <c r="L605" i="6" s="1"/>
  <c r="K605" i="6"/>
  <c r="K605" i="6" a="1"/>
  <c r="AI604" i="6" a="1"/>
  <c r="AI604" i="6" s="1"/>
  <c r="AH604" i="6"/>
  <c r="AH604" i="6" a="1"/>
  <c r="AG604" i="6" a="1"/>
  <c r="AG604" i="6" s="1"/>
  <c r="AF604" i="6" a="1"/>
  <c r="AF604" i="6" s="1"/>
  <c r="AE604" i="6" a="1"/>
  <c r="AE604" i="6" s="1"/>
  <c r="AD604" i="6" a="1"/>
  <c r="AD604" i="6" s="1"/>
  <c r="AC604" i="6" a="1"/>
  <c r="AC604" i="6" s="1"/>
  <c r="AB604" i="6" a="1"/>
  <c r="AB604" i="6" s="1"/>
  <c r="AA604" i="6" a="1"/>
  <c r="AA604" i="6" s="1"/>
  <c r="Z604" i="6" a="1"/>
  <c r="Z604" i="6" s="1"/>
  <c r="Y604" i="6"/>
  <c r="Y604" i="6" a="1"/>
  <c r="X604" i="6" a="1"/>
  <c r="X604" i="6" s="1"/>
  <c r="W604" i="6" a="1"/>
  <c r="W604" i="6" s="1"/>
  <c r="V604" i="6" a="1"/>
  <c r="V604" i="6" s="1"/>
  <c r="U604" i="6" a="1"/>
  <c r="U604" i="6" s="1"/>
  <c r="T604" i="6" a="1"/>
  <c r="T604" i="6" s="1"/>
  <c r="S604" i="6" a="1"/>
  <c r="S604" i="6" s="1"/>
  <c r="R604" i="6" a="1"/>
  <c r="R604" i="6" s="1"/>
  <c r="Q604" i="6" a="1"/>
  <c r="Q604" i="6" s="1"/>
  <c r="P604" i="6" a="1"/>
  <c r="P604" i="6" s="1"/>
  <c r="O604" i="6" a="1"/>
  <c r="O604" i="6" s="1"/>
  <c r="N604" i="6"/>
  <c r="N604" i="6" a="1"/>
  <c r="M604" i="6" a="1"/>
  <c r="M604" i="6" s="1"/>
  <c r="L604" i="6" a="1"/>
  <c r="L604" i="6" s="1"/>
  <c r="K604" i="6" a="1"/>
  <c r="K604" i="6" s="1"/>
  <c r="AI603" i="6" a="1"/>
  <c r="AI603" i="6" s="1"/>
  <c r="AH603" i="6" a="1"/>
  <c r="AH603" i="6" s="1"/>
  <c r="AG603" i="6"/>
  <c r="AG603" i="6" a="1"/>
  <c r="AF603" i="6" a="1"/>
  <c r="AF603" i="6" s="1"/>
  <c r="AE603" i="6" a="1"/>
  <c r="AE603" i="6" s="1"/>
  <c r="AD603" i="6"/>
  <c r="AD603" i="6" a="1"/>
  <c r="AC603" i="6" a="1"/>
  <c r="AC603" i="6" s="1"/>
  <c r="AB603" i="6" a="1"/>
  <c r="AB603" i="6" s="1"/>
  <c r="AA603" i="6" a="1"/>
  <c r="AA603" i="6" s="1"/>
  <c r="Z603" i="6" a="1"/>
  <c r="Z603" i="6" s="1"/>
  <c r="Y603" i="6" a="1"/>
  <c r="Y603" i="6" s="1"/>
  <c r="X603" i="6" a="1"/>
  <c r="X603" i="6" s="1"/>
  <c r="W603" i="6" a="1"/>
  <c r="W603" i="6" s="1"/>
  <c r="V603" i="6" a="1"/>
  <c r="V603" i="6" s="1"/>
  <c r="U603" i="6"/>
  <c r="U603" i="6" a="1"/>
  <c r="T603" i="6" a="1"/>
  <c r="T603" i="6" s="1"/>
  <c r="S603" i="6" a="1"/>
  <c r="S603" i="6" s="1"/>
  <c r="R603" i="6" a="1"/>
  <c r="R603" i="6" s="1"/>
  <c r="Q603" i="6" a="1"/>
  <c r="Q603" i="6" s="1"/>
  <c r="P603" i="6" a="1"/>
  <c r="P603" i="6" s="1"/>
  <c r="O603" i="6" a="1"/>
  <c r="O603" i="6" s="1"/>
  <c r="N603" i="6" a="1"/>
  <c r="N603" i="6" s="1"/>
  <c r="M603" i="6" a="1"/>
  <c r="M603" i="6" s="1"/>
  <c r="L603" i="6" a="1"/>
  <c r="L603" i="6" s="1"/>
  <c r="K603" i="6" a="1"/>
  <c r="K603" i="6" s="1"/>
  <c r="AI602" i="6" a="1"/>
  <c r="AI602" i="6" s="1"/>
  <c r="AH602" i="6" a="1"/>
  <c r="AH602" i="6" s="1"/>
  <c r="AG602" i="6" a="1"/>
  <c r="AG602" i="6" s="1"/>
  <c r="AF602" i="6" a="1"/>
  <c r="AF602" i="6" s="1"/>
  <c r="AE602" i="6" a="1"/>
  <c r="AE602" i="6" s="1"/>
  <c r="AD602" i="6" a="1"/>
  <c r="AD602" i="6" s="1"/>
  <c r="AC602" i="6"/>
  <c r="AC602" i="6" a="1"/>
  <c r="AB602" i="6" a="1"/>
  <c r="AB602" i="6" s="1"/>
  <c r="AA602" i="6" a="1"/>
  <c r="AA602" i="6" s="1"/>
  <c r="Z602" i="6"/>
  <c r="Z602" i="6" a="1"/>
  <c r="Y602" i="6" a="1"/>
  <c r="Y602" i="6" s="1"/>
  <c r="X602" i="6" a="1"/>
  <c r="X602" i="6" s="1"/>
  <c r="W602" i="6" a="1"/>
  <c r="W602" i="6" s="1"/>
  <c r="V602" i="6" a="1"/>
  <c r="V602" i="6" s="1"/>
  <c r="U602" i="6"/>
  <c r="U602" i="6" a="1"/>
  <c r="T602" i="6" a="1"/>
  <c r="T602" i="6" s="1"/>
  <c r="S602" i="6" a="1"/>
  <c r="S602" i="6" s="1"/>
  <c r="R602" i="6" a="1"/>
  <c r="R602" i="6" s="1"/>
  <c r="Q602" i="6" a="1"/>
  <c r="Q602" i="6" s="1"/>
  <c r="P602" i="6" a="1"/>
  <c r="P602" i="6" s="1"/>
  <c r="O602" i="6" a="1"/>
  <c r="O602" i="6" s="1"/>
  <c r="N602" i="6" a="1"/>
  <c r="N602" i="6" s="1"/>
  <c r="M602" i="6"/>
  <c r="M602" i="6" a="1"/>
  <c r="L602" i="6" a="1"/>
  <c r="L602" i="6" s="1"/>
  <c r="K602" i="6" a="1"/>
  <c r="K602" i="6" s="1"/>
  <c r="AI601" i="6" a="1"/>
  <c r="AI601" i="6" s="1"/>
  <c r="AH601" i="6" a="1"/>
  <c r="AH601" i="6" s="1"/>
  <c r="AG601" i="6" a="1"/>
  <c r="AG601" i="6" s="1"/>
  <c r="AF601" i="6"/>
  <c r="AF601" i="6" a="1"/>
  <c r="AE601" i="6" a="1"/>
  <c r="AE601" i="6" s="1"/>
  <c r="AD601" i="6" a="1"/>
  <c r="AD601" i="6" s="1"/>
  <c r="AC601" i="6" a="1"/>
  <c r="AC601" i="6" s="1"/>
  <c r="AB601" i="6" a="1"/>
  <c r="AB601" i="6" s="1"/>
  <c r="AA601" i="6" a="1"/>
  <c r="AA601" i="6" s="1"/>
  <c r="Z601" i="6"/>
  <c r="Z601" i="6" a="1"/>
  <c r="Y601" i="6" a="1"/>
  <c r="Y601" i="6" s="1"/>
  <c r="X601" i="6" a="1"/>
  <c r="X601" i="6" s="1"/>
  <c r="W601" i="6" a="1"/>
  <c r="W601" i="6" s="1"/>
  <c r="V601" i="6" a="1"/>
  <c r="V601" i="6" s="1"/>
  <c r="U601" i="6" a="1"/>
  <c r="U601" i="6" s="1"/>
  <c r="T601" i="6" a="1"/>
  <c r="T601" i="6" s="1"/>
  <c r="S601" i="6" a="1"/>
  <c r="S601" i="6" s="1"/>
  <c r="R601" i="6" a="1"/>
  <c r="R601" i="6" s="1"/>
  <c r="Q601" i="6" a="1"/>
  <c r="Q601" i="6" s="1"/>
  <c r="P601" i="6"/>
  <c r="P601" i="6" a="1"/>
  <c r="O601" i="6" a="1"/>
  <c r="O601" i="6" s="1"/>
  <c r="N601" i="6" a="1"/>
  <c r="N601" i="6" s="1"/>
  <c r="M601" i="6" a="1"/>
  <c r="M601" i="6" s="1"/>
  <c r="L601" i="6" a="1"/>
  <c r="L601" i="6" s="1"/>
  <c r="K601" i="6" a="1"/>
  <c r="K601" i="6" s="1"/>
  <c r="AI600" i="6" a="1"/>
  <c r="AI600" i="6" s="1"/>
  <c r="AH600" i="6" a="1"/>
  <c r="AH600" i="6" s="1"/>
  <c r="AG600" i="6" a="1"/>
  <c r="AG600" i="6" s="1"/>
  <c r="AF600" i="6" a="1"/>
  <c r="AF600" i="6" s="1"/>
  <c r="AE600" i="6" a="1"/>
  <c r="AE600" i="6" s="1"/>
  <c r="AD600" i="6"/>
  <c r="AD600" i="6" a="1"/>
  <c r="AC600" i="6" a="1"/>
  <c r="AC600" i="6" s="1"/>
  <c r="AB600" i="6" a="1"/>
  <c r="AB600" i="6" s="1"/>
  <c r="AA600" i="6" a="1"/>
  <c r="AA600" i="6" s="1"/>
  <c r="Z600" i="6" a="1"/>
  <c r="Z600" i="6" s="1"/>
  <c r="Y600" i="6" a="1"/>
  <c r="Y600" i="6" s="1"/>
  <c r="X600" i="6" a="1"/>
  <c r="X600" i="6" s="1"/>
  <c r="W600" i="6" a="1"/>
  <c r="W600" i="6" s="1"/>
  <c r="V600" i="6" a="1"/>
  <c r="V600" i="6" s="1"/>
  <c r="U600" i="6" a="1"/>
  <c r="U600" i="6" s="1"/>
  <c r="T600" i="6" a="1"/>
  <c r="T600" i="6" s="1"/>
  <c r="S600" i="6" a="1"/>
  <c r="S600" i="6" s="1"/>
  <c r="R600" i="6"/>
  <c r="R600" i="6" a="1"/>
  <c r="Q600" i="6" a="1"/>
  <c r="Q600" i="6" s="1"/>
  <c r="P600" i="6"/>
  <c r="P600" i="6" a="1"/>
  <c r="O600" i="6" a="1"/>
  <c r="O600" i="6" s="1"/>
  <c r="N600" i="6" a="1"/>
  <c r="N600" i="6" s="1"/>
  <c r="M600" i="6"/>
  <c r="M600" i="6" a="1"/>
  <c r="L600" i="6" a="1"/>
  <c r="L600" i="6" s="1"/>
  <c r="K600" i="6" a="1"/>
  <c r="K600" i="6" s="1"/>
  <c r="AI599" i="6" a="1"/>
  <c r="AI599" i="6" s="1"/>
  <c r="AH599" i="6" a="1"/>
  <c r="AH599" i="6" s="1"/>
  <c r="AG599" i="6"/>
  <c r="AG599" i="6" a="1"/>
  <c r="AF599" i="6" a="1"/>
  <c r="AF599" i="6" s="1"/>
  <c r="AE599" i="6" a="1"/>
  <c r="AE599" i="6" s="1"/>
  <c r="AD599" i="6" a="1"/>
  <c r="AD599" i="6" s="1"/>
  <c r="AC599" i="6" a="1"/>
  <c r="AC599" i="6" s="1"/>
  <c r="AB599" i="6"/>
  <c r="AB599" i="6" a="1"/>
  <c r="AA599" i="6" a="1"/>
  <c r="AA599" i="6" s="1"/>
  <c r="Z599" i="6" a="1"/>
  <c r="Z599" i="6" s="1"/>
  <c r="Y599" i="6" a="1"/>
  <c r="Y599" i="6" s="1"/>
  <c r="X599" i="6" a="1"/>
  <c r="X599" i="6" s="1"/>
  <c r="W599" i="6" a="1"/>
  <c r="W599" i="6" s="1"/>
  <c r="V599" i="6" a="1"/>
  <c r="V599" i="6" s="1"/>
  <c r="U599" i="6" a="1"/>
  <c r="U599" i="6" s="1"/>
  <c r="T599" i="6" a="1"/>
  <c r="T599" i="6" s="1"/>
  <c r="S599" i="6" a="1"/>
  <c r="S599" i="6" s="1"/>
  <c r="R599" i="6" a="1"/>
  <c r="R599" i="6" s="1"/>
  <c r="Q599" i="6"/>
  <c r="Q599" i="6" a="1"/>
  <c r="P599" i="6" a="1"/>
  <c r="P599" i="6" s="1"/>
  <c r="O599" i="6" a="1"/>
  <c r="O599" i="6" s="1"/>
  <c r="N599" i="6"/>
  <c r="N599" i="6" a="1"/>
  <c r="M599" i="6" a="1"/>
  <c r="M599" i="6" s="1"/>
  <c r="L599" i="6" a="1"/>
  <c r="L599" i="6" s="1"/>
  <c r="K599" i="6" a="1"/>
  <c r="K599" i="6" s="1"/>
  <c r="AI598" i="6" a="1"/>
  <c r="AI598" i="6" s="1"/>
  <c r="AH598" i="6" a="1"/>
  <c r="AH598" i="6" s="1"/>
  <c r="AG598" i="6"/>
  <c r="AG598" i="6" a="1"/>
  <c r="AF598" i="6" a="1"/>
  <c r="AF598" i="6" s="1"/>
  <c r="AE598" i="6" a="1"/>
  <c r="AE598" i="6" s="1"/>
  <c r="AD598" i="6" a="1"/>
  <c r="AD598" i="6" s="1"/>
  <c r="AC598" i="6"/>
  <c r="AC598" i="6" a="1"/>
  <c r="AB598" i="6" a="1"/>
  <c r="AB598" i="6" s="1"/>
  <c r="AA598" i="6" a="1"/>
  <c r="AA598" i="6" s="1"/>
  <c r="Z598" i="6" a="1"/>
  <c r="Z598" i="6" s="1"/>
  <c r="Y598" i="6" a="1"/>
  <c r="Y598" i="6" s="1"/>
  <c r="X598" i="6"/>
  <c r="X598" i="6" a="1"/>
  <c r="W598" i="6" a="1"/>
  <c r="W598" i="6" s="1"/>
  <c r="V598" i="6"/>
  <c r="V598" i="6" a="1"/>
  <c r="U598" i="6" a="1"/>
  <c r="U598" i="6" s="1"/>
  <c r="T598" i="6" a="1"/>
  <c r="T598" i="6" s="1"/>
  <c r="S598" i="6" a="1"/>
  <c r="S598" i="6" s="1"/>
  <c r="R598" i="6" a="1"/>
  <c r="R598" i="6" s="1"/>
  <c r="Q598" i="6" a="1"/>
  <c r="Q598" i="6" s="1"/>
  <c r="P598" i="6" a="1"/>
  <c r="P598" i="6" s="1"/>
  <c r="O598" i="6" a="1"/>
  <c r="O598" i="6" s="1"/>
  <c r="N598" i="6" a="1"/>
  <c r="N598" i="6" s="1"/>
  <c r="M598" i="6"/>
  <c r="M598" i="6" a="1"/>
  <c r="L598" i="6" a="1"/>
  <c r="L598" i="6" s="1"/>
  <c r="K598" i="6" a="1"/>
  <c r="K598" i="6" s="1"/>
  <c r="AI597" i="6" a="1"/>
  <c r="AI597" i="6" s="1"/>
  <c r="AH597" i="6" a="1"/>
  <c r="AH597" i="6" s="1"/>
  <c r="AG597" i="6"/>
  <c r="AG597" i="6" a="1"/>
  <c r="AF597" i="6" a="1"/>
  <c r="AF597" i="6" s="1"/>
  <c r="AE597" i="6" a="1"/>
  <c r="AE597" i="6" s="1"/>
  <c r="AD597" i="6" a="1"/>
  <c r="AD597" i="6" s="1"/>
  <c r="AC597" i="6" a="1"/>
  <c r="AC597" i="6" s="1"/>
  <c r="AB597" i="6" a="1"/>
  <c r="AB597" i="6" s="1"/>
  <c r="AA597" i="6" a="1"/>
  <c r="AA597" i="6" s="1"/>
  <c r="Z597" i="6" a="1"/>
  <c r="Z597" i="6" s="1"/>
  <c r="Y597" i="6"/>
  <c r="Y597" i="6" a="1"/>
  <c r="X597" i="6" a="1"/>
  <c r="X597" i="6" s="1"/>
  <c r="W597" i="6" a="1"/>
  <c r="W597" i="6" s="1"/>
  <c r="V597" i="6"/>
  <c r="V597" i="6" a="1"/>
  <c r="U597" i="6" a="1"/>
  <c r="U597" i="6" s="1"/>
  <c r="T597" i="6"/>
  <c r="T597" i="6" a="1"/>
  <c r="S597" i="6" a="1"/>
  <c r="S597" i="6" s="1"/>
  <c r="R597" i="6" a="1"/>
  <c r="R597" i="6" s="1"/>
  <c r="Q597" i="6" a="1"/>
  <c r="Q597" i="6" s="1"/>
  <c r="P597" i="6" a="1"/>
  <c r="P597" i="6" s="1"/>
  <c r="O597" i="6" a="1"/>
  <c r="O597" i="6" s="1"/>
  <c r="N597" i="6" a="1"/>
  <c r="N597" i="6" s="1"/>
  <c r="M597" i="6" a="1"/>
  <c r="M597" i="6" s="1"/>
  <c r="L597" i="6" a="1"/>
  <c r="L597" i="6" s="1"/>
  <c r="K597" i="6" a="1"/>
  <c r="K597" i="6" s="1"/>
  <c r="AI596" i="6" a="1"/>
  <c r="AI596" i="6" s="1"/>
  <c r="AH596" i="6" a="1"/>
  <c r="AH596" i="6" s="1"/>
  <c r="AG596" i="6" a="1"/>
  <c r="AG596" i="6" s="1"/>
  <c r="AF596" i="6" a="1"/>
  <c r="AF596" i="6" s="1"/>
  <c r="AE596" i="6" a="1"/>
  <c r="AE596" i="6" s="1"/>
  <c r="AD596" i="6"/>
  <c r="AD596" i="6" a="1"/>
  <c r="AC596" i="6" a="1"/>
  <c r="AC596" i="6" s="1"/>
  <c r="AB596" i="6" a="1"/>
  <c r="AB596" i="6" s="1"/>
  <c r="AA596" i="6" a="1"/>
  <c r="AA596" i="6" s="1"/>
  <c r="Z596" i="6" a="1"/>
  <c r="Z596" i="6" s="1"/>
  <c r="Y596" i="6"/>
  <c r="Y596" i="6" a="1"/>
  <c r="X596" i="6" a="1"/>
  <c r="X596" i="6" s="1"/>
  <c r="W596" i="6" a="1"/>
  <c r="W596" i="6" s="1"/>
  <c r="V596" i="6" a="1"/>
  <c r="V596" i="6" s="1"/>
  <c r="U596" i="6" a="1"/>
  <c r="U596" i="6" s="1"/>
  <c r="T596" i="6"/>
  <c r="T596" i="6" a="1"/>
  <c r="S596" i="6" a="1"/>
  <c r="S596" i="6" s="1"/>
  <c r="R596" i="6" a="1"/>
  <c r="R596" i="6" s="1"/>
  <c r="Q596" i="6" a="1"/>
  <c r="Q596" i="6" s="1"/>
  <c r="P596" i="6" a="1"/>
  <c r="P596" i="6" s="1"/>
  <c r="O596" i="6" a="1"/>
  <c r="O596" i="6" s="1"/>
  <c r="N596" i="6" a="1"/>
  <c r="N596" i="6" s="1"/>
  <c r="M596" i="6" a="1"/>
  <c r="M596" i="6" s="1"/>
  <c r="L596" i="6" a="1"/>
  <c r="L596" i="6" s="1"/>
  <c r="K596" i="6" a="1"/>
  <c r="K596" i="6" s="1"/>
  <c r="AI595" i="6" a="1"/>
  <c r="AI595" i="6" s="1"/>
  <c r="AH595" i="6" a="1"/>
  <c r="AH595" i="6" s="1"/>
  <c r="AG595" i="6" a="1"/>
  <c r="AG595" i="6" s="1"/>
  <c r="AF595" i="6" a="1"/>
  <c r="AF595" i="6" s="1"/>
  <c r="AE595" i="6" a="1"/>
  <c r="AE595" i="6" s="1"/>
  <c r="AD595" i="6"/>
  <c r="AD595" i="6" a="1"/>
  <c r="AC595" i="6" a="1"/>
  <c r="AC595" i="6" s="1"/>
  <c r="AB595" i="6" a="1"/>
  <c r="AB595" i="6" s="1"/>
  <c r="AA595" i="6" a="1"/>
  <c r="AA595" i="6" s="1"/>
  <c r="Z595" i="6" a="1"/>
  <c r="Z595" i="6" s="1"/>
  <c r="Y595" i="6"/>
  <c r="Y595" i="6" a="1"/>
  <c r="X595" i="6" a="1"/>
  <c r="X595" i="6" s="1"/>
  <c r="W595" i="6" a="1"/>
  <c r="W595" i="6" s="1"/>
  <c r="V595" i="6" a="1"/>
  <c r="V595" i="6" s="1"/>
  <c r="U595" i="6" a="1"/>
  <c r="U595" i="6" s="1"/>
  <c r="T595" i="6" a="1"/>
  <c r="T595" i="6" s="1"/>
  <c r="S595" i="6" a="1"/>
  <c r="S595" i="6" s="1"/>
  <c r="R595" i="6" a="1"/>
  <c r="R595" i="6" s="1"/>
  <c r="Q595" i="6" a="1"/>
  <c r="Q595" i="6" s="1"/>
  <c r="P595" i="6"/>
  <c r="P595" i="6" a="1"/>
  <c r="O595" i="6" a="1"/>
  <c r="O595" i="6" s="1"/>
  <c r="N595" i="6" a="1"/>
  <c r="N595" i="6" s="1"/>
  <c r="M595" i="6" a="1"/>
  <c r="M595" i="6" s="1"/>
  <c r="L595" i="6" a="1"/>
  <c r="L595" i="6" s="1"/>
  <c r="K595" i="6" a="1"/>
  <c r="K595" i="6" s="1"/>
  <c r="AI594" i="6" a="1"/>
  <c r="AI594" i="6" s="1"/>
  <c r="AH594" i="6" a="1"/>
  <c r="AH594" i="6" s="1"/>
  <c r="AG594" i="6" a="1"/>
  <c r="AG594" i="6" s="1"/>
  <c r="AF594" i="6" a="1"/>
  <c r="AF594" i="6" s="1"/>
  <c r="AE594" i="6" a="1"/>
  <c r="AE594" i="6" s="1"/>
  <c r="AD594" i="6" a="1"/>
  <c r="AD594" i="6" s="1"/>
  <c r="AC594" i="6"/>
  <c r="AC594" i="6" a="1"/>
  <c r="AB594" i="6" a="1"/>
  <c r="AB594" i="6" s="1"/>
  <c r="AA594" i="6" a="1"/>
  <c r="AA594" i="6" s="1"/>
  <c r="Z594" i="6" a="1"/>
  <c r="Z594" i="6" s="1"/>
  <c r="Y594" i="6" a="1"/>
  <c r="Y594" i="6" s="1"/>
  <c r="X594" i="6"/>
  <c r="X594" i="6" a="1"/>
  <c r="W594" i="6" a="1"/>
  <c r="W594" i="6" s="1"/>
  <c r="V594" i="6"/>
  <c r="V594" i="6" a="1"/>
  <c r="U594" i="6" a="1"/>
  <c r="U594" i="6" s="1"/>
  <c r="T594" i="6"/>
  <c r="T594" i="6" a="1"/>
  <c r="S594" i="6" a="1"/>
  <c r="S594" i="6" s="1"/>
  <c r="R594" i="6" a="1"/>
  <c r="R594" i="6" s="1"/>
  <c r="Q594" i="6"/>
  <c r="Q594" i="6" a="1"/>
  <c r="P594" i="6" a="1"/>
  <c r="P594" i="6" s="1"/>
  <c r="O594" i="6" a="1"/>
  <c r="O594" i="6" s="1"/>
  <c r="N594" i="6" a="1"/>
  <c r="N594" i="6" s="1"/>
  <c r="M594" i="6" a="1"/>
  <c r="M594" i="6" s="1"/>
  <c r="L594" i="6" a="1"/>
  <c r="L594" i="6" s="1"/>
  <c r="K594" i="6" a="1"/>
  <c r="K594" i="6" s="1"/>
  <c r="AI593" i="6" a="1"/>
  <c r="AI593" i="6" s="1"/>
  <c r="AH593" i="6" a="1"/>
  <c r="AH593" i="6" s="1"/>
  <c r="AG593" i="6" a="1"/>
  <c r="AG593" i="6" s="1"/>
  <c r="AF593" i="6" a="1"/>
  <c r="AF593" i="6" s="1"/>
  <c r="AE593" i="6" a="1"/>
  <c r="AE593" i="6" s="1"/>
  <c r="AD593" i="6" a="1"/>
  <c r="AD593" i="6" s="1"/>
  <c r="AC593" i="6"/>
  <c r="AC593" i="6" a="1"/>
  <c r="AB593" i="6" a="1"/>
  <c r="AB593" i="6" s="1"/>
  <c r="AA593" i="6" a="1"/>
  <c r="AA593" i="6" s="1"/>
  <c r="Z593" i="6" a="1"/>
  <c r="Z593" i="6" s="1"/>
  <c r="Y593" i="6" a="1"/>
  <c r="Y593" i="6" s="1"/>
  <c r="X593" i="6" a="1"/>
  <c r="X593" i="6" s="1"/>
  <c r="W593" i="6"/>
  <c r="W593" i="6" a="1"/>
  <c r="V593" i="6" a="1"/>
  <c r="V593" i="6" s="1"/>
  <c r="U593" i="6"/>
  <c r="U593" i="6" a="1"/>
  <c r="T593" i="6" a="1"/>
  <c r="T593" i="6" s="1"/>
  <c r="S593" i="6" a="1"/>
  <c r="S593" i="6" s="1"/>
  <c r="R593" i="6" a="1"/>
  <c r="R593" i="6" s="1"/>
  <c r="Q593" i="6" a="1"/>
  <c r="Q593" i="6" s="1"/>
  <c r="P593" i="6" a="1"/>
  <c r="P593" i="6" s="1"/>
  <c r="O593" i="6" a="1"/>
  <c r="O593" i="6" s="1"/>
  <c r="N593" i="6" a="1"/>
  <c r="N593" i="6" s="1"/>
  <c r="M593" i="6"/>
  <c r="M593" i="6" a="1"/>
  <c r="L593" i="6" a="1"/>
  <c r="L593" i="6" s="1"/>
  <c r="K593" i="6" a="1"/>
  <c r="K593" i="6" s="1"/>
  <c r="AI592" i="6" a="1"/>
  <c r="AI592" i="6" s="1"/>
  <c r="AH592" i="6" a="1"/>
  <c r="AH592" i="6" s="1"/>
  <c r="AG592" i="6"/>
  <c r="AG592" i="6" a="1"/>
  <c r="AF592" i="6" a="1"/>
  <c r="AF592" i="6" s="1"/>
  <c r="AE592" i="6" a="1"/>
  <c r="AE592" i="6" s="1"/>
  <c r="AD592" i="6" a="1"/>
  <c r="AD592" i="6" s="1"/>
  <c r="AC592" i="6" a="1"/>
  <c r="AC592" i="6" s="1"/>
  <c r="AB592" i="6" a="1"/>
  <c r="AB592" i="6" s="1"/>
  <c r="AA592" i="6"/>
  <c r="AA592" i="6" a="1"/>
  <c r="Z592" i="6" a="1"/>
  <c r="Z592" i="6" s="1"/>
  <c r="Y592" i="6"/>
  <c r="Y592" i="6" a="1"/>
  <c r="X592" i="6" a="1"/>
  <c r="X592" i="6" s="1"/>
  <c r="W592" i="6" a="1"/>
  <c r="W592" i="6" s="1"/>
  <c r="V592" i="6" a="1"/>
  <c r="V592" i="6" s="1"/>
  <c r="U592" i="6" a="1"/>
  <c r="U592" i="6" s="1"/>
  <c r="T592" i="6" a="1"/>
  <c r="T592" i="6" s="1"/>
  <c r="S592" i="6" a="1"/>
  <c r="S592" i="6" s="1"/>
  <c r="R592" i="6" a="1"/>
  <c r="R592" i="6" s="1"/>
  <c r="Q592" i="6"/>
  <c r="Q592" i="6" a="1"/>
  <c r="P592" i="6" a="1"/>
  <c r="P592" i="6" s="1"/>
  <c r="O592" i="6" a="1"/>
  <c r="O592" i="6" s="1"/>
  <c r="N592" i="6" a="1"/>
  <c r="N592" i="6" s="1"/>
  <c r="M592" i="6" a="1"/>
  <c r="M592" i="6" s="1"/>
  <c r="L592" i="6" a="1"/>
  <c r="L592" i="6" s="1"/>
  <c r="K592" i="6"/>
  <c r="K592" i="6" a="1"/>
  <c r="AI591" i="6" a="1"/>
  <c r="AI591" i="6" s="1"/>
  <c r="AH591" i="6" a="1"/>
  <c r="AH591" i="6" s="1"/>
  <c r="AG591" i="6" a="1"/>
  <c r="AG591" i="6" s="1"/>
  <c r="AF591" i="6" a="1"/>
  <c r="AF591" i="6" s="1"/>
  <c r="AE591" i="6" a="1"/>
  <c r="AE591" i="6" s="1"/>
  <c r="AD591" i="6" a="1"/>
  <c r="AD591" i="6" s="1"/>
  <c r="AC591" i="6" a="1"/>
  <c r="AC591" i="6" s="1"/>
  <c r="AB591" i="6" a="1"/>
  <c r="AB591" i="6" s="1"/>
  <c r="AA591" i="6" a="1"/>
  <c r="AA591" i="6" s="1"/>
  <c r="Z591" i="6" a="1"/>
  <c r="Z591" i="6" s="1"/>
  <c r="Y591" i="6" a="1"/>
  <c r="Y591" i="6" s="1"/>
  <c r="X591" i="6" a="1"/>
  <c r="X591" i="6" s="1"/>
  <c r="W591" i="6" a="1"/>
  <c r="W591" i="6" s="1"/>
  <c r="V591" i="6" a="1"/>
  <c r="V591" i="6" s="1"/>
  <c r="U591" i="6"/>
  <c r="U591" i="6" a="1"/>
  <c r="T591" i="6" a="1"/>
  <c r="T591" i="6" s="1"/>
  <c r="S591" i="6" a="1"/>
  <c r="S591" i="6" s="1"/>
  <c r="R591" i="6" a="1"/>
  <c r="R591" i="6" s="1"/>
  <c r="Q591" i="6" a="1"/>
  <c r="Q591" i="6" s="1"/>
  <c r="P591" i="6" a="1"/>
  <c r="P591" i="6" s="1"/>
  <c r="O591" i="6" a="1"/>
  <c r="O591" i="6" s="1"/>
  <c r="N591" i="6" a="1"/>
  <c r="N591" i="6" s="1"/>
  <c r="M591" i="6" a="1"/>
  <c r="M591" i="6" s="1"/>
  <c r="L591" i="6" a="1"/>
  <c r="L591" i="6" s="1"/>
  <c r="K591" i="6" a="1"/>
  <c r="K591" i="6" s="1"/>
  <c r="AI590" i="6" a="1"/>
  <c r="AI590" i="6" s="1"/>
  <c r="AH590" i="6" a="1"/>
  <c r="AH590" i="6" s="1"/>
  <c r="AG590" i="6"/>
  <c r="AG590" i="6" a="1"/>
  <c r="AF590" i="6" a="1"/>
  <c r="AF590" i="6" s="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a="1"/>
  <c r="R590" i="6" s="1"/>
  <c r="Q590" i="6" a="1"/>
  <c r="Q590" i="6" s="1"/>
  <c r="P590" i="6" a="1"/>
  <c r="P590" i="6" s="1"/>
  <c r="O590" i="6" a="1"/>
  <c r="O590" i="6" s="1"/>
  <c r="N590" i="6" a="1"/>
  <c r="N590" i="6" s="1"/>
  <c r="M590" i="6" a="1"/>
  <c r="M590" i="6" s="1"/>
  <c r="L590" i="6" a="1"/>
  <c r="L590" i="6" s="1"/>
  <c r="K590" i="6" a="1"/>
  <c r="K590" i="6" s="1"/>
  <c r="AI589" i="6" a="1"/>
  <c r="AI589" i="6" s="1"/>
  <c r="AH589" i="6" a="1"/>
  <c r="AH589" i="6" s="1"/>
  <c r="AG589" i="6" a="1"/>
  <c r="AG589" i="6" s="1"/>
  <c r="AF589" i="6" a="1"/>
  <c r="AF589" i="6" s="1"/>
  <c r="AE589" i="6" a="1"/>
  <c r="AE589" i="6" s="1"/>
  <c r="AD589" i="6" a="1"/>
  <c r="AD589" i="6" s="1"/>
  <c r="AC589" i="6" a="1"/>
  <c r="AC589" i="6" s="1"/>
  <c r="AB589" i="6" a="1"/>
  <c r="AB589" i="6" s="1"/>
  <c r="AA589" i="6"/>
  <c r="AA589" i="6" a="1"/>
  <c r="Z589" i="6" a="1"/>
  <c r="Z589" i="6" s="1"/>
  <c r="Y589" i="6" a="1"/>
  <c r="Y589" i="6" s="1"/>
  <c r="X589" i="6" a="1"/>
  <c r="X589" i="6" s="1"/>
  <c r="W589" i="6" a="1"/>
  <c r="W589" i="6" s="1"/>
  <c r="V589" i="6" a="1"/>
  <c r="V589" i="6" s="1"/>
  <c r="U589" i="6"/>
  <c r="U589" i="6" a="1"/>
  <c r="T589" i="6" a="1"/>
  <c r="T589" i="6" s="1"/>
  <c r="S589" i="6" a="1"/>
  <c r="S589" i="6" s="1"/>
  <c r="R589" i="6" a="1"/>
  <c r="R589" i="6" s="1"/>
  <c r="Q589" i="6" a="1"/>
  <c r="Q589" i="6" s="1"/>
  <c r="P589" i="6" a="1"/>
  <c r="P589" i="6" s="1"/>
  <c r="O589" i="6" a="1"/>
  <c r="O589" i="6" s="1"/>
  <c r="N589" i="6" a="1"/>
  <c r="N589" i="6" s="1"/>
  <c r="M589" i="6"/>
  <c r="M589" i="6" a="1"/>
  <c r="L589" i="6" a="1"/>
  <c r="L589" i="6" s="1"/>
  <c r="K589" i="6"/>
  <c r="K589" i="6" a="1"/>
  <c r="AI588" i="6" a="1"/>
  <c r="AI588" i="6" s="1"/>
  <c r="AH588" i="6" a="1"/>
  <c r="AH588" i="6" s="1"/>
  <c r="AG588" i="6"/>
  <c r="AG588" i="6" a="1"/>
  <c r="AF588" i="6" a="1"/>
  <c r="AF588" i="6" s="1"/>
  <c r="AE588" i="6" a="1"/>
  <c r="AE588" i="6" s="1"/>
  <c r="AD588" i="6" a="1"/>
  <c r="AD588" i="6" s="1"/>
  <c r="AC588" i="6" a="1"/>
  <c r="AC588" i="6" s="1"/>
  <c r="AB588" i="6" a="1"/>
  <c r="AB588" i="6" s="1"/>
  <c r="AA588" i="6" a="1"/>
  <c r="AA588" i="6" s="1"/>
  <c r="Z588" i="6" a="1"/>
  <c r="Z588" i="6" s="1"/>
  <c r="Y588" i="6"/>
  <c r="Y588" i="6" a="1"/>
  <c r="X588" i="6" a="1"/>
  <c r="X588" i="6" s="1"/>
  <c r="W588" i="6"/>
  <c r="W588" i="6" a="1"/>
  <c r="V588" i="6" a="1"/>
  <c r="V588" i="6" s="1"/>
  <c r="U588" i="6" a="1"/>
  <c r="U588" i="6" s="1"/>
  <c r="T588" i="6" a="1"/>
  <c r="T588" i="6" s="1"/>
  <c r="S588" i="6" a="1"/>
  <c r="S588" i="6" s="1"/>
  <c r="R588" i="6" a="1"/>
  <c r="R588" i="6" s="1"/>
  <c r="Q588" i="6" a="1"/>
  <c r="Q588" i="6" s="1"/>
  <c r="P588" i="6" a="1"/>
  <c r="P588" i="6" s="1"/>
  <c r="O588" i="6" a="1"/>
  <c r="O588" i="6" s="1"/>
  <c r="N588" i="6" a="1"/>
  <c r="N588" i="6" s="1"/>
  <c r="M588" i="6" a="1"/>
  <c r="M588" i="6" s="1"/>
  <c r="L588" i="6" a="1"/>
  <c r="L588" i="6" s="1"/>
  <c r="K588" i="6" a="1"/>
  <c r="K588" i="6" s="1"/>
  <c r="AI587" i="6" a="1"/>
  <c r="AI587" i="6" s="1"/>
  <c r="AH587" i="6" a="1"/>
  <c r="AH587" i="6" s="1"/>
  <c r="AG587" i="6" a="1"/>
  <c r="AG587" i="6" s="1"/>
  <c r="AF587" i="6" a="1"/>
  <c r="AF587" i="6" s="1"/>
  <c r="AE587" i="6" a="1"/>
  <c r="AE587" i="6" s="1"/>
  <c r="AD587" i="6" a="1"/>
  <c r="AD587" i="6" s="1"/>
  <c r="AC587" i="6" a="1"/>
  <c r="AC587" i="6" s="1"/>
  <c r="AB587" i="6" a="1"/>
  <c r="AB587" i="6" s="1"/>
  <c r="AA587" i="6" a="1"/>
  <c r="AA587" i="6" s="1"/>
  <c r="Z587" i="6" a="1"/>
  <c r="Z587" i="6" s="1"/>
  <c r="Y587" i="6" a="1"/>
  <c r="Y587" i="6" s="1"/>
  <c r="X587" i="6" a="1"/>
  <c r="X587" i="6" s="1"/>
  <c r="W587" i="6" a="1"/>
  <c r="W587" i="6" s="1"/>
  <c r="V587" i="6" a="1"/>
  <c r="V587" i="6" s="1"/>
  <c r="U587" i="6" a="1"/>
  <c r="U587" i="6" s="1"/>
  <c r="T587" i="6" a="1"/>
  <c r="T587" i="6" s="1"/>
  <c r="S587" i="6" a="1"/>
  <c r="S587" i="6" s="1"/>
  <c r="R587" i="6" a="1"/>
  <c r="R587" i="6" s="1"/>
  <c r="Q587" i="6" a="1"/>
  <c r="Q587" i="6" s="1"/>
  <c r="P587" i="6" a="1"/>
  <c r="P587" i="6" s="1"/>
  <c r="O587" i="6" a="1"/>
  <c r="O587" i="6" s="1"/>
  <c r="N587" i="6" a="1"/>
  <c r="N587" i="6" s="1"/>
  <c r="M587" i="6" a="1"/>
  <c r="M587" i="6" s="1"/>
  <c r="L587" i="6" a="1"/>
  <c r="L587" i="6" s="1"/>
  <c r="K587" i="6" a="1"/>
  <c r="K587" i="6" s="1"/>
  <c r="AI586" i="6" a="1"/>
  <c r="AI586" i="6" s="1"/>
  <c r="AH586" i="6" a="1"/>
  <c r="AH586" i="6" s="1"/>
  <c r="AG586" i="6" a="1"/>
  <c r="AG586" i="6" s="1"/>
  <c r="AF586" i="6" a="1"/>
  <c r="AF586" i="6" s="1"/>
  <c r="AE586" i="6" a="1"/>
  <c r="AE586" i="6" s="1"/>
  <c r="AD586" i="6" a="1"/>
  <c r="AD586" i="6" s="1"/>
  <c r="AC586" i="6" a="1"/>
  <c r="AC586" i="6" s="1"/>
  <c r="AB586" i="6" a="1"/>
  <c r="AB586" i="6" s="1"/>
  <c r="AA586" i="6" a="1"/>
  <c r="AA586" i="6" s="1"/>
  <c r="Z586" i="6" a="1"/>
  <c r="Z586" i="6" s="1"/>
  <c r="Y586" i="6" a="1"/>
  <c r="Y586" i="6" s="1"/>
  <c r="X586" i="6" a="1"/>
  <c r="X586" i="6" s="1"/>
  <c r="W586" i="6" a="1"/>
  <c r="W586" i="6" s="1"/>
  <c r="V586" i="6" a="1"/>
  <c r="V586" i="6" s="1"/>
  <c r="U586" i="6" a="1"/>
  <c r="U586" i="6" s="1"/>
  <c r="T586" i="6" a="1"/>
  <c r="T586" i="6" s="1"/>
  <c r="S586" i="6" a="1"/>
  <c r="S586" i="6" s="1"/>
  <c r="R586" i="6" a="1"/>
  <c r="R586" i="6" s="1"/>
  <c r="Q586" i="6" a="1"/>
  <c r="Q586" i="6" s="1"/>
  <c r="P586" i="6" a="1"/>
  <c r="P586" i="6" s="1"/>
  <c r="O586" i="6" a="1"/>
  <c r="O586" i="6" s="1"/>
  <c r="N586" i="6" a="1"/>
  <c r="N586" i="6" s="1"/>
  <c r="M586" i="6" a="1"/>
  <c r="M586" i="6" s="1"/>
  <c r="L586" i="6" a="1"/>
  <c r="L586" i="6" s="1"/>
  <c r="K586" i="6" a="1"/>
  <c r="K586" i="6" s="1"/>
  <c r="AI585" i="6" a="1"/>
  <c r="AI585" i="6" s="1"/>
  <c r="AH585" i="6" a="1"/>
  <c r="AH585" i="6" s="1"/>
  <c r="AG585" i="6" a="1"/>
  <c r="AG585" i="6" s="1"/>
  <c r="AF585" i="6" a="1"/>
  <c r="AF585" i="6" s="1"/>
  <c r="AE585" i="6" a="1"/>
  <c r="AE585" i="6" s="1"/>
  <c r="AD585" i="6" a="1"/>
  <c r="AD585" i="6" s="1"/>
  <c r="AC585" i="6" a="1"/>
  <c r="AC585" i="6" s="1"/>
  <c r="AB585" i="6" a="1"/>
  <c r="AB585" i="6" s="1"/>
  <c r="AA585" i="6" a="1"/>
  <c r="AA585" i="6" s="1"/>
  <c r="Z585" i="6" a="1"/>
  <c r="Z585" i="6" s="1"/>
  <c r="Y585" i="6" a="1"/>
  <c r="Y585" i="6" s="1"/>
  <c r="X585" i="6" a="1"/>
  <c r="X585" i="6" s="1"/>
  <c r="W585" i="6" a="1"/>
  <c r="W585" i="6" s="1"/>
  <c r="V585" i="6" a="1"/>
  <c r="V585" i="6" s="1"/>
  <c r="U585" i="6"/>
  <c r="U585" i="6" a="1"/>
  <c r="T585" i="6" a="1"/>
  <c r="T585" i="6" s="1"/>
  <c r="S585" i="6" a="1"/>
  <c r="S585" i="6" s="1"/>
  <c r="R585" i="6" a="1"/>
  <c r="R585" i="6" s="1"/>
  <c r="Q585" i="6" a="1"/>
  <c r="Q585" i="6" s="1"/>
  <c r="P585" i="6" a="1"/>
  <c r="P585" i="6" s="1"/>
  <c r="O585" i="6" a="1"/>
  <c r="O585" i="6" s="1"/>
  <c r="N585" i="6" a="1"/>
  <c r="N585" i="6" s="1"/>
  <c r="M585" i="6" a="1"/>
  <c r="M585" i="6" s="1"/>
  <c r="L585" i="6" a="1"/>
  <c r="L585" i="6" s="1"/>
  <c r="K585" i="6" a="1"/>
  <c r="K585" i="6" s="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a="1"/>
  <c r="Z584" i="6" s="1"/>
  <c r="Y584" i="6"/>
  <c r="Y584" i="6" a="1"/>
  <c r="X584" i="6" a="1"/>
  <c r="X584" i="6" s="1"/>
  <c r="W584" i="6" a="1"/>
  <c r="W584" i="6" s="1"/>
  <c r="V584" i="6" a="1"/>
  <c r="V584" i="6" s="1"/>
  <c r="U584" i="6" a="1"/>
  <c r="U584" i="6" s="1"/>
  <c r="T584" i="6" a="1"/>
  <c r="T584" i="6" s="1"/>
  <c r="S584" i="6" a="1"/>
  <c r="S584" i="6" s="1"/>
  <c r="R584" i="6" a="1"/>
  <c r="R584" i="6" s="1"/>
  <c r="Q584" i="6" a="1"/>
  <c r="Q584" i="6" s="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a="1"/>
  <c r="AA583" i="6" s="1"/>
  <c r="Z583" i="6" a="1"/>
  <c r="Z583" i="6" s="1"/>
  <c r="Y583" i="6"/>
  <c r="Y583" i="6" a="1"/>
  <c r="X583" i="6" a="1"/>
  <c r="X583" i="6" s="1"/>
  <c r="W583" i="6" a="1"/>
  <c r="W583" i="6" s="1"/>
  <c r="V583" i="6" a="1"/>
  <c r="V583" i="6" s="1"/>
  <c r="U583" i="6"/>
  <c r="U583" i="6" a="1"/>
  <c r="T583" i="6" a="1"/>
  <c r="T583" i="6" s="1"/>
  <c r="S583" i="6"/>
  <c r="S583" i="6" a="1"/>
  <c r="R583" i="6" a="1"/>
  <c r="R583" i="6" s="1"/>
  <c r="Q583" i="6" a="1"/>
  <c r="Q583" i="6" s="1"/>
  <c r="P583" i="6" a="1"/>
  <c r="P583" i="6" s="1"/>
  <c r="O583" i="6" a="1"/>
  <c r="O583" i="6" s="1"/>
  <c r="N583" i="6" a="1"/>
  <c r="N583" i="6" s="1"/>
  <c r="M583" i="6"/>
  <c r="M583" i="6" a="1"/>
  <c r="L583" i="6" a="1"/>
  <c r="L583" i="6" s="1"/>
  <c r="K583" i="6" a="1"/>
  <c r="K583" i="6" s="1"/>
  <c r="AI582" i="6" a="1"/>
  <c r="AI582" i="6" s="1"/>
  <c r="AH582" i="6" a="1"/>
  <c r="AH582" i="6" s="1"/>
  <c r="AG582" i="6" a="1"/>
  <c r="AG582" i="6" s="1"/>
  <c r="AF582" i="6" a="1"/>
  <c r="AF582" i="6" s="1"/>
  <c r="AE582" i="6"/>
  <c r="AE582" i="6" a="1"/>
  <c r="AD582" i="6" a="1"/>
  <c r="AD582" i="6" s="1"/>
  <c r="AC582" i="6"/>
  <c r="AC582" i="6" a="1"/>
  <c r="AB582" i="6" a="1"/>
  <c r="AB582" i="6" s="1"/>
  <c r="AA582" i="6" a="1"/>
  <c r="AA582" i="6" s="1"/>
  <c r="Z582" i="6" a="1"/>
  <c r="Z582" i="6" s="1"/>
  <c r="Y582" i="6"/>
  <c r="Y582" i="6" a="1"/>
  <c r="X582" i="6" a="1"/>
  <c r="X582" i="6" s="1"/>
  <c r="W582" i="6" a="1"/>
  <c r="W582" i="6" s="1"/>
  <c r="V582" i="6" a="1"/>
  <c r="V582" i="6" s="1"/>
  <c r="U582" i="6" a="1"/>
  <c r="U582" i="6" s="1"/>
  <c r="T582" i="6" a="1"/>
  <c r="T582" i="6" s="1"/>
  <c r="S582" i="6" a="1"/>
  <c r="S582" i="6" s="1"/>
  <c r="R582" i="6" a="1"/>
  <c r="R582" i="6" s="1"/>
  <c r="Q582" i="6" a="1"/>
  <c r="Q582" i="6" s="1"/>
  <c r="P582" i="6" a="1"/>
  <c r="P582" i="6" s="1"/>
  <c r="O582" i="6" a="1"/>
  <c r="O582" i="6" s="1"/>
  <c r="N582" i="6" a="1"/>
  <c r="N582" i="6" s="1"/>
  <c r="M582" i="6" a="1"/>
  <c r="M582" i="6" s="1"/>
  <c r="L582" i="6" a="1"/>
  <c r="L582" i="6" s="1"/>
  <c r="K582" i="6" a="1"/>
  <c r="K582" i="6" s="1"/>
  <c r="AI581" i="6" a="1"/>
  <c r="AI581" i="6" s="1"/>
  <c r="AH581" i="6" a="1"/>
  <c r="AH581" i="6" s="1"/>
  <c r="AG581" i="6" a="1"/>
  <c r="AG581" i="6" s="1"/>
  <c r="AF581" i="6" a="1"/>
  <c r="AF581" i="6" s="1"/>
  <c r="AE581" i="6" a="1"/>
  <c r="AE581" i="6" s="1"/>
  <c r="AD581" i="6" a="1"/>
  <c r="AD581" i="6" s="1"/>
  <c r="AC581" i="6" a="1"/>
  <c r="AC581" i="6" s="1"/>
  <c r="AB581" i="6" a="1"/>
  <c r="AB581" i="6" s="1"/>
  <c r="AA581" i="6" a="1"/>
  <c r="AA581" i="6" s="1"/>
  <c r="Z581" i="6" a="1"/>
  <c r="Z581" i="6" s="1"/>
  <c r="Y581" i="6" a="1"/>
  <c r="Y581" i="6" s="1"/>
  <c r="X581" i="6" a="1"/>
  <c r="X581" i="6" s="1"/>
  <c r="W581" i="6" a="1"/>
  <c r="W581" i="6" s="1"/>
  <c r="V581" i="6" a="1"/>
  <c r="V581" i="6" s="1"/>
  <c r="U581" i="6"/>
  <c r="U581" i="6" a="1"/>
  <c r="T581" i="6" a="1"/>
  <c r="T581" i="6" s="1"/>
  <c r="S581" i="6" a="1"/>
  <c r="S581" i="6" s="1"/>
  <c r="R581" i="6" a="1"/>
  <c r="R581" i="6" s="1"/>
  <c r="Q581" i="6" a="1"/>
  <c r="Q581" i="6" s="1"/>
  <c r="P581" i="6" a="1"/>
  <c r="P581" i="6" s="1"/>
  <c r="O581" i="6" a="1"/>
  <c r="O581" i="6" s="1"/>
  <c r="N581" i="6" a="1"/>
  <c r="N581" i="6" s="1"/>
  <c r="M581" i="6" a="1"/>
  <c r="M581" i="6" s="1"/>
  <c r="L581" i="6" a="1"/>
  <c r="L581" i="6" s="1"/>
  <c r="K581" i="6" a="1"/>
  <c r="K581" i="6" s="1"/>
  <c r="AI580" i="6" a="1"/>
  <c r="AI580" i="6" s="1"/>
  <c r="AH580" i="6" a="1"/>
  <c r="AH580" i="6" s="1"/>
  <c r="AG580" i="6"/>
  <c r="AG580" i="6" a="1"/>
  <c r="AF580" i="6" a="1"/>
  <c r="AF580" i="6" s="1"/>
  <c r="AE580" i="6" a="1"/>
  <c r="AE580" i="6" s="1"/>
  <c r="AD580" i="6" a="1"/>
  <c r="AD580" i="6" s="1"/>
  <c r="AC580" i="6" a="1"/>
  <c r="AC580" i="6" s="1"/>
  <c r="AB580" i="6" a="1"/>
  <c r="AB580" i="6" s="1"/>
  <c r="AA580" i="6" a="1"/>
  <c r="AA580" i="6" s="1"/>
  <c r="Z580" i="6" a="1"/>
  <c r="Z580" i="6" s="1"/>
  <c r="Y580" i="6" a="1"/>
  <c r="Y580" i="6" s="1"/>
  <c r="X580" i="6" a="1"/>
  <c r="X580" i="6" s="1"/>
  <c r="W580" i="6" a="1"/>
  <c r="W580" i="6" s="1"/>
  <c r="V580" i="6" a="1"/>
  <c r="V580" i="6" s="1"/>
  <c r="U580" i="6" a="1"/>
  <c r="U580" i="6" s="1"/>
  <c r="T580" i="6" a="1"/>
  <c r="T580" i="6" s="1"/>
  <c r="S580" i="6" a="1"/>
  <c r="S580" i="6" s="1"/>
  <c r="R580" i="6" a="1"/>
  <c r="R580" i="6" s="1"/>
  <c r="Q580" i="6"/>
  <c r="Q580" i="6" a="1"/>
  <c r="P580" i="6" a="1"/>
  <c r="P580" i="6" s="1"/>
  <c r="O580" i="6" a="1"/>
  <c r="O580" i="6" s="1"/>
  <c r="N580" i="6" a="1"/>
  <c r="N580" i="6" s="1"/>
  <c r="M580" i="6"/>
  <c r="M580" i="6" a="1"/>
  <c r="L580" i="6" a="1"/>
  <c r="L580" i="6" s="1"/>
  <c r="K580" i="6" a="1"/>
  <c r="K580" i="6" s="1"/>
  <c r="AI579" i="6" a="1"/>
  <c r="AI579" i="6" s="1"/>
  <c r="AH579" i="6" a="1"/>
  <c r="AH579" i="6" s="1"/>
  <c r="AG579" i="6" a="1"/>
  <c r="AG579" i="6" s="1"/>
  <c r="AF579" i="6" a="1"/>
  <c r="AF579" i="6" s="1"/>
  <c r="AE579" i="6" a="1"/>
  <c r="AE579" i="6" s="1"/>
  <c r="AD579" i="6" a="1"/>
  <c r="AD579" i="6" s="1"/>
  <c r="AC579" i="6"/>
  <c r="AC579" i="6" a="1"/>
  <c r="AB579" i="6" a="1"/>
  <c r="AB579" i="6" s="1"/>
  <c r="AA579" i="6" a="1"/>
  <c r="AA579" i="6" s="1"/>
  <c r="Z579" i="6" a="1"/>
  <c r="Z579" i="6" s="1"/>
  <c r="Y579" i="6"/>
  <c r="Y579" i="6" a="1"/>
  <c r="X579" i="6" a="1"/>
  <c r="X579" i="6" s="1"/>
  <c r="W579" i="6" a="1"/>
  <c r="W579" i="6" s="1"/>
  <c r="V579" i="6" a="1"/>
  <c r="V579" i="6" s="1"/>
  <c r="U579" i="6"/>
  <c r="U579" i="6" a="1"/>
  <c r="T579" i="6" a="1"/>
  <c r="T579" i="6" s="1"/>
  <c r="S579" i="6" a="1"/>
  <c r="S579" i="6" s="1"/>
  <c r="R579" i="6" a="1"/>
  <c r="R579" i="6" s="1"/>
  <c r="Q579" i="6" a="1"/>
  <c r="Q579" i="6" s="1"/>
  <c r="P579" i="6" a="1"/>
  <c r="P579" i="6" s="1"/>
  <c r="O579" i="6" a="1"/>
  <c r="O579" i="6" s="1"/>
  <c r="N579" i="6" a="1"/>
  <c r="N579" i="6" s="1"/>
  <c r="M579" i="6"/>
  <c r="M579" i="6" a="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c r="Y578" i="6" a="1"/>
  <c r="X578" i="6" a="1"/>
  <c r="X578" i="6" s="1"/>
  <c r="W578" i="6" a="1"/>
  <c r="W578" i="6" s="1"/>
  <c r="V578" i="6" a="1"/>
  <c r="V578" i="6" s="1"/>
  <c r="U578" i="6" a="1"/>
  <c r="U578" i="6" s="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a="1"/>
  <c r="AC577" i="6" s="1"/>
  <c r="AB577" i="6" a="1"/>
  <c r="AB577" i="6" s="1"/>
  <c r="AA577" i="6" a="1"/>
  <c r="AA577" i="6" s="1"/>
  <c r="Z577" i="6" a="1"/>
  <c r="Z577" i="6" s="1"/>
  <c r="Y577" i="6" a="1"/>
  <c r="Y577" i="6" s="1"/>
  <c r="X577" i="6" a="1"/>
  <c r="X577" i="6" s="1"/>
  <c r="W577" i="6" a="1"/>
  <c r="W577" i="6" s="1"/>
  <c r="V577" i="6" a="1"/>
  <c r="V577" i="6" s="1"/>
  <c r="U577" i="6"/>
  <c r="U577" i="6" a="1"/>
  <c r="T577" i="6" a="1"/>
  <c r="T577" i="6" s="1"/>
  <c r="S577" i="6" a="1"/>
  <c r="S577" i="6" s="1"/>
  <c r="R577" i="6" a="1"/>
  <c r="R577" i="6" s="1"/>
  <c r="Q577" i="6"/>
  <c r="Q577" i="6" a="1"/>
  <c r="P577" i="6" a="1"/>
  <c r="P577" i="6" s="1"/>
  <c r="O577" i="6" a="1"/>
  <c r="O577" i="6" s="1"/>
  <c r="N577" i="6" a="1"/>
  <c r="N577" i="6" s="1"/>
  <c r="M577" i="6"/>
  <c r="M577" i="6" a="1"/>
  <c r="L577" i="6" a="1"/>
  <c r="L577" i="6" s="1"/>
  <c r="K577" i="6" a="1"/>
  <c r="K577" i="6" s="1"/>
  <c r="AI576" i="6" a="1"/>
  <c r="AI576" i="6" s="1"/>
  <c r="AH576" i="6" a="1"/>
  <c r="AH576" i="6" s="1"/>
  <c r="AG576" i="6"/>
  <c r="AG576" i="6" a="1"/>
  <c r="AF576" i="6" a="1"/>
  <c r="AF576" i="6" s="1"/>
  <c r="AE576" i="6" a="1"/>
  <c r="AE576" i="6" s="1"/>
  <c r="AD576" i="6" a="1"/>
  <c r="AD576" i="6" s="1"/>
  <c r="AC576" i="6"/>
  <c r="AC576" i="6" a="1"/>
  <c r="AB576" i="6" a="1"/>
  <c r="AB576" i="6" s="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c r="Q576" i="6" a="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c r="AC575" i="6" a="1"/>
  <c r="AB575" i="6" a="1"/>
  <c r="AB575" i="6" s="1"/>
  <c r="AA575" i="6" a="1"/>
  <c r="AA575" i="6" s="1"/>
  <c r="Z575" i="6" a="1"/>
  <c r="Z575" i="6" s="1"/>
  <c r="Y575" i="6" a="1"/>
  <c r="Y575" i="6" s="1"/>
  <c r="X575" i="6" a="1"/>
  <c r="X575" i="6" s="1"/>
  <c r="W575" i="6" a="1"/>
  <c r="W575" i="6" s="1"/>
  <c r="V575" i="6" a="1"/>
  <c r="V575" i="6" s="1"/>
  <c r="U575" i="6" a="1"/>
  <c r="U575" i="6" s="1"/>
  <c r="T575" i="6" a="1"/>
  <c r="T575" i="6" s="1"/>
  <c r="S575" i="6" a="1"/>
  <c r="S575" i="6" s="1"/>
  <c r="R575" i="6" a="1"/>
  <c r="R575" i="6" s="1"/>
  <c r="Q575" i="6" a="1"/>
  <c r="Q575" i="6" s="1"/>
  <c r="P575" i="6" a="1"/>
  <c r="P575" i="6" s="1"/>
  <c r="O575" i="6" a="1"/>
  <c r="O575" i="6" s="1"/>
  <c r="N575" i="6" a="1"/>
  <c r="N575" i="6" s="1"/>
  <c r="M575" i="6"/>
  <c r="M575" i="6" a="1"/>
  <c r="L575" i="6" a="1"/>
  <c r="L575" i="6" s="1"/>
  <c r="K575" i="6" a="1"/>
  <c r="K575" i="6" s="1"/>
  <c r="AI574" i="6" a="1"/>
  <c r="AI574" i="6" s="1"/>
  <c r="AH574" i="6" a="1"/>
  <c r="AH574" i="6" s="1"/>
  <c r="AG574" i="6" a="1"/>
  <c r="AG574" i="6" s="1"/>
  <c r="AF574" i="6" a="1"/>
  <c r="AF574" i="6" s="1"/>
  <c r="AE574" i="6" a="1"/>
  <c r="AE574" i="6" s="1"/>
  <c r="AD574" i="6" a="1"/>
  <c r="AD574" i="6" s="1"/>
  <c r="AC574" i="6" a="1"/>
  <c r="AC574" i="6" s="1"/>
  <c r="AB574" i="6" a="1"/>
  <c r="AB574" i="6" s="1"/>
  <c r="AA574" i="6" a="1"/>
  <c r="AA574" i="6" s="1"/>
  <c r="Z574" i="6" a="1"/>
  <c r="Z574" i="6" s="1"/>
  <c r="Y574" i="6"/>
  <c r="Y574" i="6" a="1"/>
  <c r="X574" i="6" a="1"/>
  <c r="X574" i="6" s="1"/>
  <c r="W574" i="6" a="1"/>
  <c r="W574" i="6" s="1"/>
  <c r="V574" i="6" a="1"/>
  <c r="V574" i="6" s="1"/>
  <c r="U574" i="6"/>
  <c r="U574" i="6" a="1"/>
  <c r="T574" i="6" a="1"/>
  <c r="T574" i="6" s="1"/>
  <c r="S574" i="6" a="1"/>
  <c r="S574" i="6" s="1"/>
  <c r="R574" i="6" a="1"/>
  <c r="R574" i="6" s="1"/>
  <c r="Q574" i="6"/>
  <c r="Q574" i="6" a="1"/>
  <c r="P574" i="6" a="1"/>
  <c r="P574" i="6" s="1"/>
  <c r="O574" i="6" a="1"/>
  <c r="O574" i="6" s="1"/>
  <c r="N574" i="6" a="1"/>
  <c r="N574" i="6" s="1"/>
  <c r="M574" i="6" a="1"/>
  <c r="M574" i="6" s="1"/>
  <c r="L574" i="6" a="1"/>
  <c r="L574" i="6" s="1"/>
  <c r="K574" i="6" a="1"/>
  <c r="K574" i="6" s="1"/>
  <c r="AI573" i="6" a="1"/>
  <c r="AI573" i="6" s="1"/>
  <c r="AH573" i="6" a="1"/>
  <c r="AH573" i="6" s="1"/>
  <c r="AG573" i="6"/>
  <c r="AG573" i="6" a="1"/>
  <c r="AF573" i="6" a="1"/>
  <c r="AF573" i="6" s="1"/>
  <c r="AE573" i="6" a="1"/>
  <c r="AE573" i="6" s="1"/>
  <c r="AD573" i="6" a="1"/>
  <c r="AD573" i="6" s="1"/>
  <c r="AC573" i="6" a="1"/>
  <c r="AC573" i="6" s="1"/>
  <c r="AB573" i="6" a="1"/>
  <c r="AB573" i="6" s="1"/>
  <c r="AA573" i="6" a="1"/>
  <c r="AA573" i="6" s="1"/>
  <c r="Z573" i="6" a="1"/>
  <c r="Z573" i="6" s="1"/>
  <c r="Y573" i="6" a="1"/>
  <c r="Y573" i="6" s="1"/>
  <c r="X573" i="6" a="1"/>
  <c r="X573" i="6" s="1"/>
  <c r="W573" i="6" a="1"/>
  <c r="W573" i="6" s="1"/>
  <c r="V573" i="6" a="1"/>
  <c r="V573" i="6" s="1"/>
  <c r="U573" i="6"/>
  <c r="U573" i="6" a="1"/>
  <c r="T573" i="6" a="1"/>
  <c r="T573" i="6" s="1"/>
  <c r="S573" i="6" a="1"/>
  <c r="S573" i="6" s="1"/>
  <c r="R573" i="6" a="1"/>
  <c r="R573" i="6" s="1"/>
  <c r="Q573" i="6"/>
  <c r="Q573" i="6" a="1"/>
  <c r="P573" i="6" a="1"/>
  <c r="P573" i="6" s="1"/>
  <c r="O573" i="6" a="1"/>
  <c r="O573" i="6" s="1"/>
  <c r="N573" i="6" a="1"/>
  <c r="N573" i="6" s="1"/>
  <c r="M573" i="6" a="1"/>
  <c r="M573" i="6" s="1"/>
  <c r="L573" i="6" a="1"/>
  <c r="L573" i="6" s="1"/>
  <c r="K573" i="6" a="1"/>
  <c r="K573" i="6" s="1"/>
  <c r="AI572" i="6" a="1"/>
  <c r="AI572" i="6" s="1"/>
  <c r="AH572" i="6" a="1"/>
  <c r="AH572" i="6" s="1"/>
  <c r="AG572" i="6"/>
  <c r="AG572" i="6" a="1"/>
  <c r="AF572" i="6" a="1"/>
  <c r="AF572" i="6" s="1"/>
  <c r="AE572" i="6" a="1"/>
  <c r="AE572" i="6" s="1"/>
  <c r="AD572" i="6" a="1"/>
  <c r="AD572" i="6" s="1"/>
  <c r="AC572" i="6"/>
  <c r="AC572" i="6" a="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c r="Q572" i="6" a="1"/>
  <c r="P572" i="6" a="1"/>
  <c r="P572" i="6" s="1"/>
  <c r="O572" i="6" a="1"/>
  <c r="O572" i="6" s="1"/>
  <c r="N572" i="6" a="1"/>
  <c r="N572" i="6" s="1"/>
  <c r="M572" i="6"/>
  <c r="M572" i="6" a="1"/>
  <c r="L572" i="6" a="1"/>
  <c r="L572" i="6" s="1"/>
  <c r="K572" i="6" a="1"/>
  <c r="K572" i="6" s="1"/>
  <c r="AI571" i="6" a="1"/>
  <c r="AI571" i="6" s="1"/>
  <c r="AH571" i="6" a="1"/>
  <c r="AH571" i="6" s="1"/>
  <c r="AG571" i="6" a="1"/>
  <c r="AG571" i="6" s="1"/>
  <c r="AF571" i="6" a="1"/>
  <c r="AF571" i="6" s="1"/>
  <c r="AE571" i="6" a="1"/>
  <c r="AE571" i="6" s="1"/>
  <c r="AD571" i="6" a="1"/>
  <c r="AD571" i="6" s="1"/>
  <c r="AC571" i="6"/>
  <c r="AC571" i="6" a="1"/>
  <c r="AB571" i="6" a="1"/>
  <c r="AB571" i="6" s="1"/>
  <c r="AA571" i="6" a="1"/>
  <c r="AA571" i="6" s="1"/>
  <c r="Z571" i="6" a="1"/>
  <c r="Z571" i="6" s="1"/>
  <c r="Y571" i="6"/>
  <c r="Y571" i="6" a="1"/>
  <c r="X571" i="6" a="1"/>
  <c r="X571" i="6" s="1"/>
  <c r="W571" i="6" a="1"/>
  <c r="W571" i="6" s="1"/>
  <c r="V571" i="6" a="1"/>
  <c r="V571" i="6" s="1"/>
  <c r="U571" i="6"/>
  <c r="U571" i="6" a="1"/>
  <c r="T571" i="6" a="1"/>
  <c r="T571" i="6" s="1"/>
  <c r="S571" i="6" a="1"/>
  <c r="S571" i="6" s="1"/>
  <c r="R571" i="6" a="1"/>
  <c r="R571" i="6" s="1"/>
  <c r="Q571" i="6" a="1"/>
  <c r="Q571" i="6" s="1"/>
  <c r="P571" i="6" a="1"/>
  <c r="P571" i="6" s="1"/>
  <c r="O571" i="6" a="1"/>
  <c r="O571" i="6" s="1"/>
  <c r="N571" i="6" a="1"/>
  <c r="N571" i="6" s="1"/>
  <c r="M571" i="6"/>
  <c r="M571" i="6" a="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a="1"/>
  <c r="Z570" i="6" s="1"/>
  <c r="Y570" i="6"/>
  <c r="Y570" i="6" a="1"/>
  <c r="X570" i="6" a="1"/>
  <c r="X570" i="6" s="1"/>
  <c r="W570" i="6" a="1"/>
  <c r="W570" i="6" s="1"/>
  <c r="V570" i="6" a="1"/>
  <c r="V570" i="6" s="1"/>
  <c r="U570" i="6"/>
  <c r="U570" i="6" a="1"/>
  <c r="T570" i="6" a="1"/>
  <c r="T570" i="6" s="1"/>
  <c r="S570" i="6" a="1"/>
  <c r="S570" i="6" s="1"/>
  <c r="R570" i="6" a="1"/>
  <c r="R570" i="6" s="1"/>
  <c r="Q570" i="6" a="1"/>
  <c r="Q570" i="6" s="1"/>
  <c r="P570" i="6" a="1"/>
  <c r="P570" i="6" s="1"/>
  <c r="O570" i="6" a="1"/>
  <c r="O570" i="6" s="1"/>
  <c r="N570" i="6" a="1"/>
  <c r="N570" i="6" s="1"/>
  <c r="M570" i="6" a="1"/>
  <c r="M570" i="6" s="1"/>
  <c r="L570" i="6" a="1"/>
  <c r="L570" i="6" s="1"/>
  <c r="K570" i="6" a="1"/>
  <c r="K570" i="6" s="1"/>
  <c r="AI569" i="6" a="1"/>
  <c r="AI569" i="6" s="1"/>
  <c r="AH569" i="6" a="1"/>
  <c r="AH569" i="6" s="1"/>
  <c r="AG569" i="6"/>
  <c r="AG569" i="6" a="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c r="U569" i="6" a="1"/>
  <c r="T569" i="6" a="1"/>
  <c r="T569" i="6" s="1"/>
  <c r="S569" i="6" a="1"/>
  <c r="S569" i="6" s="1"/>
  <c r="R569" i="6" a="1"/>
  <c r="R569" i="6" s="1"/>
  <c r="Q569" i="6"/>
  <c r="Q569" i="6" a="1"/>
  <c r="P569" i="6" a="1"/>
  <c r="P569" i="6" s="1"/>
  <c r="O569" i="6" a="1"/>
  <c r="O569" i="6" s="1"/>
  <c r="N569" i="6" a="1"/>
  <c r="N569" i="6" s="1"/>
  <c r="M569" i="6"/>
  <c r="M569" i="6" a="1"/>
  <c r="L569" i="6" a="1"/>
  <c r="L569" i="6" s="1"/>
  <c r="K569" i="6" a="1"/>
  <c r="K569" i="6" s="1"/>
  <c r="AI568" i="6" a="1"/>
  <c r="AI568" i="6" s="1"/>
  <c r="AH568" i="6" a="1"/>
  <c r="AH568" i="6" s="1"/>
  <c r="AG568" i="6"/>
  <c r="AG568" i="6" a="1"/>
  <c r="AF568" i="6" a="1"/>
  <c r="AF568" i="6" s="1"/>
  <c r="AE568" i="6" a="1"/>
  <c r="AE568" i="6" s="1"/>
  <c r="AD568" i="6" a="1"/>
  <c r="AD568" i="6" s="1"/>
  <c r="AC568" i="6" a="1"/>
  <c r="AC568" i="6" s="1"/>
  <c r="AB568" i="6" a="1"/>
  <c r="AB568" i="6" s="1"/>
  <c r="AA568" i="6" a="1"/>
  <c r="AA568" i="6" s="1"/>
  <c r="Z568" i="6" a="1"/>
  <c r="Z568" i="6" s="1"/>
  <c r="Y568" i="6"/>
  <c r="Y568" i="6" a="1"/>
  <c r="X568" i="6" a="1"/>
  <c r="X568" i="6" s="1"/>
  <c r="W568" i="6" a="1"/>
  <c r="W568" i="6" s="1"/>
  <c r="V568" i="6" a="1"/>
  <c r="V568" i="6" s="1"/>
  <c r="U568" i="6" a="1"/>
  <c r="U568" i="6" s="1"/>
  <c r="T568" i="6" a="1"/>
  <c r="T568" i="6" s="1"/>
  <c r="S568" i="6" a="1"/>
  <c r="S568" i="6" s="1"/>
  <c r="R568" i="6" a="1"/>
  <c r="R568" i="6" s="1"/>
  <c r="Q568" i="6"/>
  <c r="Q568" i="6" a="1"/>
  <c r="P568" i="6" a="1"/>
  <c r="P568" i="6" s="1"/>
  <c r="O568" i="6" a="1"/>
  <c r="O568" i="6" s="1"/>
  <c r="N568" i="6" a="1"/>
  <c r="N568" i="6" s="1"/>
  <c r="M568" i="6"/>
  <c r="M568" i="6" a="1"/>
  <c r="L568" i="6" a="1"/>
  <c r="L568" i="6" s="1"/>
  <c r="K568" i="6" a="1"/>
  <c r="K568" i="6" s="1"/>
  <c r="AI567" i="6" a="1"/>
  <c r="AI567" i="6" s="1"/>
  <c r="AH567" i="6" a="1"/>
  <c r="AH567" i="6" s="1"/>
  <c r="AG567" i="6" a="1"/>
  <c r="AG567" i="6" s="1"/>
  <c r="AF567" i="6" a="1"/>
  <c r="AF567" i="6" s="1"/>
  <c r="AE567" i="6" a="1"/>
  <c r="AE567" i="6" s="1"/>
  <c r="AD567" i="6" a="1"/>
  <c r="AD567" i="6" s="1"/>
  <c r="AC567" i="6"/>
  <c r="AC567" i="6" a="1"/>
  <c r="AB567" i="6" a="1"/>
  <c r="AB567" i="6" s="1"/>
  <c r="AA567" i="6" a="1"/>
  <c r="AA567" i="6" s="1"/>
  <c r="Z567" i="6" a="1"/>
  <c r="Z567" i="6" s="1"/>
  <c r="Y567" i="6"/>
  <c r="Y567" i="6" a="1"/>
  <c r="X567" i="6" a="1"/>
  <c r="X567" i="6" s="1"/>
  <c r="W567" i="6" a="1"/>
  <c r="W567" i="6" s="1"/>
  <c r="V567" i="6" a="1"/>
  <c r="V567" i="6" s="1"/>
  <c r="U567" i="6"/>
  <c r="U567" i="6" a="1"/>
  <c r="T567" i="6" a="1"/>
  <c r="T567" i="6" s="1"/>
  <c r="S567" i="6" a="1"/>
  <c r="S567" i="6" s="1"/>
  <c r="R567" i="6" a="1"/>
  <c r="R567" i="6" s="1"/>
  <c r="Q567" i="6" a="1"/>
  <c r="Q567" i="6" s="1"/>
  <c r="P567" i="6" a="1"/>
  <c r="P567" i="6" s="1"/>
  <c r="O567" i="6" a="1"/>
  <c r="O567" i="6" s="1"/>
  <c r="N567" i="6" a="1"/>
  <c r="N567" i="6" s="1"/>
  <c r="M567" i="6"/>
  <c r="M567" i="6" a="1"/>
  <c r="L567" i="6" a="1"/>
  <c r="L567" i="6" s="1"/>
  <c r="K567" i="6" a="1"/>
  <c r="K567" i="6" s="1"/>
  <c r="AI566" i="6" a="1"/>
  <c r="AI566" i="6" s="1"/>
  <c r="AH566" i="6" a="1"/>
  <c r="AH566" i="6" s="1"/>
  <c r="AG566" i="6"/>
  <c r="AG566" i="6" a="1"/>
  <c r="AF566" i="6" a="1"/>
  <c r="AF566" i="6" s="1"/>
  <c r="AE566" i="6" a="1"/>
  <c r="AE566" i="6" s="1"/>
  <c r="AD566" i="6" a="1"/>
  <c r="AD566" i="6" s="1"/>
  <c r="AC566" i="6" a="1"/>
  <c r="AC566" i="6" s="1"/>
  <c r="AB566" i="6" a="1"/>
  <c r="AB566" i="6" s="1"/>
  <c r="AA566" i="6" a="1"/>
  <c r="AA566" i="6" s="1"/>
  <c r="Z566" i="6" a="1"/>
  <c r="Z566" i="6" s="1"/>
  <c r="Y566" i="6"/>
  <c r="Y566" i="6" a="1"/>
  <c r="X566" i="6" a="1"/>
  <c r="X566" i="6" s="1"/>
  <c r="W566" i="6" a="1"/>
  <c r="W566" i="6" s="1"/>
  <c r="V566" i="6" a="1"/>
  <c r="V566" i="6" s="1"/>
  <c r="U566" i="6" a="1"/>
  <c r="U566" i="6" s="1"/>
  <c r="T566" i="6" a="1"/>
  <c r="T566" i="6" s="1"/>
  <c r="S566" i="6" a="1"/>
  <c r="S566" i="6" s="1"/>
  <c r="R566" i="6" a="1"/>
  <c r="R566" i="6" s="1"/>
  <c r="Q566" i="6"/>
  <c r="Q566" i="6" a="1"/>
  <c r="P566" i="6" a="1"/>
  <c r="P566" i="6" s="1"/>
  <c r="O566" i="6" a="1"/>
  <c r="O566" i="6" s="1"/>
  <c r="N566" i="6" a="1"/>
  <c r="N566" i="6" s="1"/>
  <c r="M566" i="6" a="1"/>
  <c r="M566" i="6" s="1"/>
  <c r="L566" i="6" a="1"/>
  <c r="L566" i="6" s="1"/>
  <c r="K566" i="6" a="1"/>
  <c r="K566" i="6" s="1"/>
  <c r="AI565" i="6" a="1"/>
  <c r="AI565" i="6" s="1"/>
  <c r="AH565" i="6" a="1"/>
  <c r="AH565" i="6" s="1"/>
  <c r="AG565" i="6" a="1"/>
  <c r="AG565" i="6" s="1"/>
  <c r="AF565" i="6" a="1"/>
  <c r="AF565" i="6" s="1"/>
  <c r="AE565" i="6" a="1"/>
  <c r="AE565" i="6" s="1"/>
  <c r="AD565" i="6" a="1"/>
  <c r="AD565" i="6" s="1"/>
  <c r="AC565" i="6" a="1"/>
  <c r="AC565" i="6" s="1"/>
  <c r="AB565" i="6" a="1"/>
  <c r="AB565" i="6" s="1"/>
  <c r="AA565" i="6" a="1"/>
  <c r="AA565" i="6" s="1"/>
  <c r="Z565" i="6" a="1"/>
  <c r="Z565" i="6" s="1"/>
  <c r="Y565" i="6" a="1"/>
  <c r="Y565" i="6" s="1"/>
  <c r="X565" i="6" a="1"/>
  <c r="X565" i="6" s="1"/>
  <c r="W565" i="6" a="1"/>
  <c r="W565" i="6" s="1"/>
  <c r="V565" i="6" a="1"/>
  <c r="V565" i="6" s="1"/>
  <c r="U565" i="6"/>
  <c r="U565" i="6" a="1"/>
  <c r="T565" i="6" a="1"/>
  <c r="T565" i="6" s="1"/>
  <c r="S565" i="6" a="1"/>
  <c r="S565" i="6" s="1"/>
  <c r="R565" i="6" a="1"/>
  <c r="R565" i="6" s="1"/>
  <c r="Q565" i="6"/>
  <c r="Q565" i="6" a="1"/>
  <c r="P565" i="6" a="1"/>
  <c r="P565" i="6" s="1"/>
  <c r="O565" i="6" a="1"/>
  <c r="O565" i="6" s="1"/>
  <c r="N565" i="6" a="1"/>
  <c r="N565" i="6" s="1"/>
  <c r="M565" i="6"/>
  <c r="M565" i="6" a="1"/>
  <c r="L565" i="6" a="1"/>
  <c r="L565" i="6" s="1"/>
  <c r="K565" i="6" a="1"/>
  <c r="K565" i="6" s="1"/>
  <c r="AI564" i="6" a="1"/>
  <c r="AI564" i="6" s="1"/>
  <c r="AH564" i="6" a="1"/>
  <c r="AH564" i="6" s="1"/>
  <c r="AG564" i="6"/>
  <c r="AG564" i="6" a="1"/>
  <c r="AF564" i="6" a="1"/>
  <c r="AF564" i="6" s="1"/>
  <c r="AE564" i="6" a="1"/>
  <c r="AE564" i="6" s="1"/>
  <c r="AD564" i="6" a="1"/>
  <c r="AD564" i="6" s="1"/>
  <c r="AC564" i="6"/>
  <c r="AC564" i="6" a="1"/>
  <c r="AB564" i="6" a="1"/>
  <c r="AB564" i="6" s="1"/>
  <c r="AA564" i="6" a="1"/>
  <c r="AA564" i="6" s="1"/>
  <c r="Z564" i="6" a="1"/>
  <c r="Z564" i="6" s="1"/>
  <c r="Y564" i="6"/>
  <c r="Y564" i="6" a="1"/>
  <c r="X564" i="6" a="1"/>
  <c r="X564" i="6" s="1"/>
  <c r="W564" i="6" a="1"/>
  <c r="W564" i="6" s="1"/>
  <c r="V564" i="6" a="1"/>
  <c r="V564" i="6" s="1"/>
  <c r="U564" i="6" a="1"/>
  <c r="U564" i="6" s="1"/>
  <c r="T564" i="6" a="1"/>
  <c r="T564" i="6" s="1"/>
  <c r="S564" i="6" a="1"/>
  <c r="S564" i="6" s="1"/>
  <c r="R564" i="6" a="1"/>
  <c r="R564" i="6" s="1"/>
  <c r="Q564" i="6"/>
  <c r="Q564" i="6" a="1"/>
  <c r="P564" i="6" a="1"/>
  <c r="P564" i="6" s="1"/>
  <c r="O564" i="6" a="1"/>
  <c r="O564" i="6" s="1"/>
  <c r="N564" i="6" a="1"/>
  <c r="N564" i="6" s="1"/>
  <c r="M564" i="6" a="1"/>
  <c r="M564" i="6" s="1"/>
  <c r="L564" i="6" a="1"/>
  <c r="L564" i="6" s="1"/>
  <c r="K564" i="6" a="1"/>
  <c r="K564" i="6" s="1"/>
  <c r="AI563" i="6" a="1"/>
  <c r="AI563" i="6" s="1"/>
  <c r="AH563" i="6" a="1"/>
  <c r="AH563" i="6" s="1"/>
  <c r="AG563" i="6" a="1"/>
  <c r="AG563" i="6" s="1"/>
  <c r="AF563" i="6" a="1"/>
  <c r="AF563" i="6" s="1"/>
  <c r="AE563" i="6" a="1"/>
  <c r="AE563" i="6" s="1"/>
  <c r="AD563" i="6" a="1"/>
  <c r="AD563" i="6" s="1"/>
  <c r="AC563" i="6"/>
  <c r="AC563" i="6" a="1"/>
  <c r="AB563" i="6" a="1"/>
  <c r="AB563" i="6" s="1"/>
  <c r="AA563" i="6" a="1"/>
  <c r="AA563" i="6" s="1"/>
  <c r="Z563" i="6" a="1"/>
  <c r="Z563" i="6" s="1"/>
  <c r="Y563" i="6" a="1"/>
  <c r="Y563" i="6" s="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c r="M563" i="6" a="1"/>
  <c r="L563" i="6" a="1"/>
  <c r="L563" i="6" s="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a="1"/>
  <c r="Z562" i="6" s="1"/>
  <c r="Y562" i="6"/>
  <c r="Y562" i="6" a="1"/>
  <c r="X562" i="6" a="1"/>
  <c r="X562" i="6" s="1"/>
  <c r="W562" i="6" a="1"/>
  <c r="W562" i="6" s="1"/>
  <c r="V562" i="6" a="1"/>
  <c r="V562" i="6" s="1"/>
  <c r="U562" i="6"/>
  <c r="U562" i="6" a="1"/>
  <c r="T562" i="6" a="1"/>
  <c r="T562" i="6" s="1"/>
  <c r="S562" i="6" a="1"/>
  <c r="S562" i="6" s="1"/>
  <c r="R562" i="6" a="1"/>
  <c r="R562" i="6" s="1"/>
  <c r="Q562" i="6"/>
  <c r="Q562" i="6" a="1"/>
  <c r="P562" i="6" a="1"/>
  <c r="P562" i="6" s="1"/>
  <c r="O562" i="6" a="1"/>
  <c r="O562" i="6" s="1"/>
  <c r="N562" i="6" a="1"/>
  <c r="N562" i="6" s="1"/>
  <c r="M562" i="6" a="1"/>
  <c r="M562" i="6" s="1"/>
  <c r="L562" i="6" a="1"/>
  <c r="L562" i="6" s="1"/>
  <c r="K562" i="6" a="1"/>
  <c r="K562" i="6" s="1"/>
  <c r="AI561" i="6" a="1"/>
  <c r="AI561" i="6" s="1"/>
  <c r="AH561" i="6" a="1"/>
  <c r="AH561" i="6" s="1"/>
  <c r="AG561" i="6"/>
  <c r="AG561" i="6" a="1"/>
  <c r="AF561" i="6" a="1"/>
  <c r="AF561" i="6" s="1"/>
  <c r="AE561" i="6" a="1"/>
  <c r="AE561" i="6" s="1"/>
  <c r="AD561" i="6" a="1"/>
  <c r="AD561" i="6" s="1"/>
  <c r="AC561" i="6"/>
  <c r="AC561" i="6" a="1"/>
  <c r="AB561" i="6" a="1"/>
  <c r="AB561" i="6" s="1"/>
  <c r="AA561" i="6" a="1"/>
  <c r="AA561" i="6" s="1"/>
  <c r="Z561" i="6" a="1"/>
  <c r="Z561" i="6" s="1"/>
  <c r="Y561" i="6" a="1"/>
  <c r="Y561" i="6" s="1"/>
  <c r="X561" i="6" a="1"/>
  <c r="X561" i="6" s="1"/>
  <c r="W561" i="6" a="1"/>
  <c r="W561" i="6" s="1"/>
  <c r="V561" i="6" a="1"/>
  <c r="V561" i="6" s="1"/>
  <c r="U561" i="6"/>
  <c r="U561" i="6" a="1"/>
  <c r="T561" i="6" a="1"/>
  <c r="T561" i="6" s="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a="1"/>
  <c r="AH560" i="6" s="1"/>
  <c r="AG560" i="6"/>
  <c r="AG560" i="6" a="1"/>
  <c r="AF560" i="6" a="1"/>
  <c r="AF560" i="6" s="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c r="Q560" i="6" a="1"/>
  <c r="P560" i="6" a="1"/>
  <c r="P560" i="6" s="1"/>
  <c r="O560" i="6" a="1"/>
  <c r="O560" i="6" s="1"/>
  <c r="N560" i="6" a="1"/>
  <c r="N560" i="6" s="1"/>
  <c r="M560" i="6"/>
  <c r="M560" i="6" a="1"/>
  <c r="L560" i="6" a="1"/>
  <c r="L560" i="6" s="1"/>
  <c r="K560" i="6" a="1"/>
  <c r="K560" i="6" s="1"/>
  <c r="AI559" i="6" a="1"/>
  <c r="AI559" i="6" s="1"/>
  <c r="AH559" i="6" a="1"/>
  <c r="AH559" i="6" s="1"/>
  <c r="AG559" i="6" a="1"/>
  <c r="AG559" i="6" s="1"/>
  <c r="AF559" i="6" a="1"/>
  <c r="AF559" i="6" s="1"/>
  <c r="AE559" i="6" a="1"/>
  <c r="AE559" i="6" s="1"/>
  <c r="AD559" i="6" a="1"/>
  <c r="AD559" i="6" s="1"/>
  <c r="AC559" i="6"/>
  <c r="AC559" i="6" a="1"/>
  <c r="AB559" i="6" a="1"/>
  <c r="AB559" i="6" s="1"/>
  <c r="AA559" i="6" a="1"/>
  <c r="AA559" i="6" s="1"/>
  <c r="Z559" i="6" a="1"/>
  <c r="Z559" i="6" s="1"/>
  <c r="Y559" i="6"/>
  <c r="Y559" i="6" a="1"/>
  <c r="X559" i="6" a="1"/>
  <c r="X559" i="6" s="1"/>
  <c r="W559" i="6" a="1"/>
  <c r="W559" i="6" s="1"/>
  <c r="V559" i="6" a="1"/>
  <c r="V559" i="6" s="1"/>
  <c r="U559" i="6"/>
  <c r="U559" i="6" a="1"/>
  <c r="T559" i="6" a="1"/>
  <c r="T559" i="6" s="1"/>
  <c r="S559" i="6" a="1"/>
  <c r="S559" i="6" s="1"/>
  <c r="R559" i="6" a="1"/>
  <c r="R559" i="6" s="1"/>
  <c r="Q559" i="6" a="1"/>
  <c r="Q559" i="6" s="1"/>
  <c r="P559" i="6" a="1"/>
  <c r="P559" i="6" s="1"/>
  <c r="O559" i="6" a="1"/>
  <c r="O559" i="6" s="1"/>
  <c r="N559" i="6" a="1"/>
  <c r="N559" i="6" s="1"/>
  <c r="M559" i="6"/>
  <c r="M559" i="6" a="1"/>
  <c r="L559" i="6" a="1"/>
  <c r="L559" i="6" s="1"/>
  <c r="K559" i="6" a="1"/>
  <c r="K559" i="6" s="1"/>
  <c r="AI558" i="6" a="1"/>
  <c r="AI558" i="6" s="1"/>
  <c r="AH558" i="6" a="1"/>
  <c r="AH558" i="6" s="1"/>
  <c r="AG558" i="6"/>
  <c r="AG558" i="6" a="1"/>
  <c r="AF558" i="6" a="1"/>
  <c r="AF558" i="6" s="1"/>
  <c r="AE558" i="6" a="1"/>
  <c r="AE558" i="6" s="1"/>
  <c r="AD558" i="6" a="1"/>
  <c r="AD558" i="6" s="1"/>
  <c r="AC558" i="6" a="1"/>
  <c r="AC558" i="6" s="1"/>
  <c r="AB558" i="6" a="1"/>
  <c r="AB558" i="6" s="1"/>
  <c r="AA558" i="6" a="1"/>
  <c r="AA558" i="6" s="1"/>
  <c r="Z558" i="6" a="1"/>
  <c r="Z558" i="6" s="1"/>
  <c r="Y558" i="6"/>
  <c r="Y558" i="6" a="1"/>
  <c r="X558" i="6" a="1"/>
  <c r="X558" i="6" s="1"/>
  <c r="W558" i="6" a="1"/>
  <c r="W558" i="6" s="1"/>
  <c r="V558" i="6" a="1"/>
  <c r="V558" i="6" s="1"/>
  <c r="U558" i="6" a="1"/>
  <c r="U558" i="6" s="1"/>
  <c r="T558" i="6" a="1"/>
  <c r="T558" i="6" s="1"/>
  <c r="S558" i="6" a="1"/>
  <c r="S558" i="6" s="1"/>
  <c r="R558" i="6" a="1"/>
  <c r="R558" i="6" s="1"/>
  <c r="Q558" i="6" a="1"/>
  <c r="Q558" i="6" s="1"/>
  <c r="P558" i="6" a="1"/>
  <c r="P558" i="6" s="1"/>
  <c r="O558" i="6" a="1"/>
  <c r="O558" i="6" s="1"/>
  <c r="N558" i="6" a="1"/>
  <c r="N558" i="6" s="1"/>
  <c r="M558" i="6" a="1"/>
  <c r="M558" i="6" s="1"/>
  <c r="L558" i="6" a="1"/>
  <c r="L558" i="6" s="1"/>
  <c r="K558" i="6" a="1"/>
  <c r="K558" i="6" s="1"/>
  <c r="AI557" i="6" a="1"/>
  <c r="AI557" i="6" s="1"/>
  <c r="AH557" i="6" a="1"/>
  <c r="AH557" i="6" s="1"/>
  <c r="AG557" i="6" a="1"/>
  <c r="AG557" i="6" s="1"/>
  <c r="AF557" i="6" a="1"/>
  <c r="AF557" i="6" s="1"/>
  <c r="AE557" i="6" a="1"/>
  <c r="AE557" i="6" s="1"/>
  <c r="AD557" i="6" a="1"/>
  <c r="AD557" i="6" s="1"/>
  <c r="AC557" i="6" a="1"/>
  <c r="AC557" i="6" s="1"/>
  <c r="AB557" i="6" a="1"/>
  <c r="AB557" i="6" s="1"/>
  <c r="AA557" i="6" a="1"/>
  <c r="AA557" i="6" s="1"/>
  <c r="Z557" i="6" a="1"/>
  <c r="Z557" i="6" s="1"/>
  <c r="Y557" i="6" a="1"/>
  <c r="Y557" i="6" s="1"/>
  <c r="X557" i="6" a="1"/>
  <c r="X557" i="6" s="1"/>
  <c r="W557" i="6" a="1"/>
  <c r="W557" i="6" s="1"/>
  <c r="V557" i="6" a="1"/>
  <c r="V557" i="6" s="1"/>
  <c r="U557" i="6"/>
  <c r="U557" i="6" a="1"/>
  <c r="T557" i="6" a="1"/>
  <c r="T557" i="6" s="1"/>
  <c r="S557" i="6" a="1"/>
  <c r="S557" i="6" s="1"/>
  <c r="R557" i="6" a="1"/>
  <c r="R557" i="6" s="1"/>
  <c r="Q557" i="6"/>
  <c r="Q557" i="6" a="1"/>
  <c r="P557" i="6" a="1"/>
  <c r="P557" i="6" s="1"/>
  <c r="O557" i="6" a="1"/>
  <c r="O557" i="6" s="1"/>
  <c r="N557" i="6" a="1"/>
  <c r="N557" i="6" s="1"/>
  <c r="M557" i="6"/>
  <c r="M557" i="6" a="1"/>
  <c r="L557" i="6" a="1"/>
  <c r="L557" i="6" s="1"/>
  <c r="K557" i="6" a="1"/>
  <c r="K557" i="6" s="1"/>
  <c r="AI556" i="6" a="1"/>
  <c r="AI556" i="6" s="1"/>
  <c r="AH556" i="6" a="1"/>
  <c r="AH556" i="6" s="1"/>
  <c r="AG556" i="6"/>
  <c r="AG556" i="6" a="1"/>
  <c r="AF556" i="6" a="1"/>
  <c r="AF556" i="6" s="1"/>
  <c r="AE556" i="6" a="1"/>
  <c r="AE556" i="6" s="1"/>
  <c r="AD556" i="6" a="1"/>
  <c r="AD556" i="6" s="1"/>
  <c r="AC556" i="6"/>
  <c r="AC556" i="6" a="1"/>
  <c r="AB556" i="6" a="1"/>
  <c r="AB556" i="6" s="1"/>
  <c r="AA556" i="6" a="1"/>
  <c r="AA556" i="6" s="1"/>
  <c r="Z556" i="6" a="1"/>
  <c r="Z556" i="6" s="1"/>
  <c r="Y556" i="6"/>
  <c r="Y556" i="6" a="1"/>
  <c r="X556" i="6" a="1"/>
  <c r="X556" i="6" s="1"/>
  <c r="W556" i="6" a="1"/>
  <c r="W556" i="6" s="1"/>
  <c r="V556" i="6" a="1"/>
  <c r="V556" i="6" s="1"/>
  <c r="U556" i="6" a="1"/>
  <c r="U556" i="6" s="1"/>
  <c r="T556" i="6" a="1"/>
  <c r="T556" i="6" s="1"/>
  <c r="S556" i="6" a="1"/>
  <c r="S556" i="6" s="1"/>
  <c r="R556" i="6" a="1"/>
  <c r="R556" i="6" s="1"/>
  <c r="Q556" i="6"/>
  <c r="Q556" i="6" a="1"/>
  <c r="P556" i="6" a="1"/>
  <c r="P556" i="6" s="1"/>
  <c r="O556" i="6" a="1"/>
  <c r="O556" i="6" s="1"/>
  <c r="N556" i="6" a="1"/>
  <c r="N556" i="6" s="1"/>
  <c r="M556" i="6" a="1"/>
  <c r="M556" i="6" s="1"/>
  <c r="L556" i="6" a="1"/>
  <c r="L556" i="6" s="1"/>
  <c r="K556" i="6" a="1"/>
  <c r="K556" i="6" s="1"/>
  <c r="AI555" i="6"/>
  <c r="AI555" i="6" a="1"/>
  <c r="AH555" i="6" a="1"/>
  <c r="AH555" i="6" s="1"/>
  <c r="AG555" i="6" a="1"/>
  <c r="AG555" i="6" s="1"/>
  <c r="AF555" i="6" a="1"/>
  <c r="AF555" i="6" s="1"/>
  <c r="AE555" i="6" a="1"/>
  <c r="AE555" i="6" s="1"/>
  <c r="AD555" i="6" a="1"/>
  <c r="AD555" i="6" s="1"/>
  <c r="AC555" i="6" a="1"/>
  <c r="AC555" i="6" s="1"/>
  <c r="AB555" i="6" a="1"/>
  <c r="AB555" i="6" s="1"/>
  <c r="AA555" i="6" a="1"/>
  <c r="AA555" i="6" s="1"/>
  <c r="Z555" i="6" a="1"/>
  <c r="Z555" i="6" s="1"/>
  <c r="Y555" i="6" a="1"/>
  <c r="Y555" i="6" s="1"/>
  <c r="X555" i="6" a="1"/>
  <c r="X555" i="6" s="1"/>
  <c r="W555" i="6" a="1"/>
  <c r="W555" i="6" s="1"/>
  <c r="V555" i="6" a="1"/>
  <c r="V555" i="6" s="1"/>
  <c r="U555" i="6"/>
  <c r="U555" i="6" a="1"/>
  <c r="T555" i="6" a="1"/>
  <c r="T555" i="6" s="1"/>
  <c r="S555" i="6" a="1"/>
  <c r="S555" i="6" s="1"/>
  <c r="R555" i="6" a="1"/>
  <c r="R555" i="6" s="1"/>
  <c r="Q555" i="6" a="1"/>
  <c r="Q555" i="6" s="1"/>
  <c r="P555" i="6" a="1"/>
  <c r="P555" i="6" s="1"/>
  <c r="O555" i="6" a="1"/>
  <c r="O555" i="6" s="1"/>
  <c r="N555" i="6" a="1"/>
  <c r="N555" i="6" s="1"/>
  <c r="M555" i="6" a="1"/>
  <c r="M555" i="6" s="1"/>
  <c r="L555" i="6" a="1"/>
  <c r="L555" i="6" s="1"/>
  <c r="K555" i="6" a="1"/>
  <c r="K555" i="6" s="1"/>
  <c r="AI554" i="6" a="1"/>
  <c r="AI554" i="6" s="1"/>
  <c r="AH554" i="6" a="1"/>
  <c r="AH554" i="6" s="1"/>
  <c r="AG554" i="6"/>
  <c r="AG554" i="6" a="1"/>
  <c r="AF554" i="6" a="1"/>
  <c r="AF554" i="6" s="1"/>
  <c r="AE554" i="6" a="1"/>
  <c r="AE554" i="6" s="1"/>
  <c r="AD554" i="6" a="1"/>
  <c r="AD554" i="6" s="1"/>
  <c r="AC554" i="6" a="1"/>
  <c r="AC554" i="6" s="1"/>
  <c r="AB554" i="6" a="1"/>
  <c r="AB554" i="6" s="1"/>
  <c r="AA554" i="6" a="1"/>
  <c r="AA554" i="6" s="1"/>
  <c r="Z554" i="6" a="1"/>
  <c r="Z554" i="6" s="1"/>
  <c r="Y554" i="6" a="1"/>
  <c r="Y554" i="6" s="1"/>
  <c r="X554" i="6" a="1"/>
  <c r="X554" i="6" s="1"/>
  <c r="W554" i="6" a="1"/>
  <c r="W554" i="6" s="1"/>
  <c r="V554" i="6" a="1"/>
  <c r="V554" i="6" s="1"/>
  <c r="U554" i="6" a="1"/>
  <c r="U554" i="6" s="1"/>
  <c r="T554" i="6" a="1"/>
  <c r="T554" i="6" s="1"/>
  <c r="S554" i="6" a="1"/>
  <c r="S554" i="6" s="1"/>
  <c r="R554" i="6" a="1"/>
  <c r="R554" i="6" s="1"/>
  <c r="Q554" i="6"/>
  <c r="Q554" i="6" a="1"/>
  <c r="P554" i="6" a="1"/>
  <c r="P554" i="6" s="1"/>
  <c r="O554" i="6" a="1"/>
  <c r="O554" i="6" s="1"/>
  <c r="N554" i="6" a="1"/>
  <c r="N554" i="6" s="1"/>
  <c r="M554" i="6" a="1"/>
  <c r="M554" i="6" s="1"/>
  <c r="L554" i="6" a="1"/>
  <c r="L554" i="6" s="1"/>
  <c r="K554" i="6" a="1"/>
  <c r="K554" i="6" s="1"/>
  <c r="AI553" i="6" a="1"/>
  <c r="AI553" i="6" s="1"/>
  <c r="AH553" i="6" a="1"/>
  <c r="AH553" i="6" s="1"/>
  <c r="AG553" i="6" a="1"/>
  <c r="AG553" i="6" s="1"/>
  <c r="AF553" i="6" a="1"/>
  <c r="AF553" i="6" s="1"/>
  <c r="AE553" i="6" a="1"/>
  <c r="AE553" i="6" s="1"/>
  <c r="AD553" i="6" a="1"/>
  <c r="AD553" i="6" s="1"/>
  <c r="AC553" i="6" a="1"/>
  <c r="AC553" i="6" s="1"/>
  <c r="AB553" i="6" a="1"/>
  <c r="AB553" i="6" s="1"/>
  <c r="AA553" i="6" a="1"/>
  <c r="AA553" i="6" s="1"/>
  <c r="Z553" i="6" a="1"/>
  <c r="Z553" i="6" s="1"/>
  <c r="Y553" i="6"/>
  <c r="Y553" i="6" a="1"/>
  <c r="X553" i="6" a="1"/>
  <c r="X553" i="6" s="1"/>
  <c r="W553" i="6" a="1"/>
  <c r="W553" i="6" s="1"/>
  <c r="V553" i="6" a="1"/>
  <c r="V553" i="6" s="1"/>
  <c r="U553" i="6" a="1"/>
  <c r="U553" i="6" s="1"/>
  <c r="T553" i="6" a="1"/>
  <c r="T553" i="6" s="1"/>
  <c r="S553" i="6"/>
  <c r="S553" i="6" a="1"/>
  <c r="R553" i="6" a="1"/>
  <c r="R553" i="6" s="1"/>
  <c r="Q553" i="6" a="1"/>
  <c r="Q553" i="6" s="1"/>
  <c r="P553" i="6" a="1"/>
  <c r="P553" i="6" s="1"/>
  <c r="O553" i="6" a="1"/>
  <c r="O553" i="6" s="1"/>
  <c r="N553" i="6" a="1"/>
  <c r="N553" i="6" s="1"/>
  <c r="M553" i="6" a="1"/>
  <c r="M553" i="6" s="1"/>
  <c r="L553" i="6" a="1"/>
  <c r="L553" i="6" s="1"/>
  <c r="K553" i="6" a="1"/>
  <c r="K553" i="6" s="1"/>
  <c r="AI552" i="6" a="1"/>
  <c r="AI552" i="6" s="1"/>
  <c r="AH552" i="6" a="1"/>
  <c r="AH552" i="6" s="1"/>
  <c r="AG552" i="6" a="1"/>
  <c r="AG552" i="6" s="1"/>
  <c r="AF552" i="6" a="1"/>
  <c r="AF552" i="6" s="1"/>
  <c r="AE552" i="6" a="1"/>
  <c r="AE552" i="6" s="1"/>
  <c r="AD552" i="6" a="1"/>
  <c r="AD552" i="6" s="1"/>
  <c r="AC552" i="6" a="1"/>
  <c r="AC552" i="6" s="1"/>
  <c r="AB552" i="6" a="1"/>
  <c r="AB552" i="6" s="1"/>
  <c r="AA552" i="6" a="1"/>
  <c r="AA552" i="6" s="1"/>
  <c r="Z552" i="6" a="1"/>
  <c r="Z552" i="6" s="1"/>
  <c r="Y552" i="6" a="1"/>
  <c r="Y552" i="6" s="1"/>
  <c r="X552" i="6" a="1"/>
  <c r="X552" i="6" s="1"/>
  <c r="W552" i="6" a="1"/>
  <c r="W552" i="6" s="1"/>
  <c r="V552" i="6" a="1"/>
  <c r="V552" i="6" s="1"/>
  <c r="U552" i="6" a="1"/>
  <c r="U552" i="6" s="1"/>
  <c r="T552" i="6" a="1"/>
  <c r="T552" i="6" s="1"/>
  <c r="S552" i="6" a="1"/>
  <c r="S552" i="6" s="1"/>
  <c r="R552" i="6" a="1"/>
  <c r="R552" i="6" s="1"/>
  <c r="Q552" i="6"/>
  <c r="Q552" i="6" a="1"/>
  <c r="P552" i="6" a="1"/>
  <c r="P552" i="6" s="1"/>
  <c r="O552" i="6" a="1"/>
  <c r="O552" i="6" s="1"/>
  <c r="N552" i="6" a="1"/>
  <c r="N552" i="6" s="1"/>
  <c r="M552" i="6"/>
  <c r="M552" i="6" a="1"/>
  <c r="L552" i="6" a="1"/>
  <c r="L552" i="6" s="1"/>
  <c r="K552" i="6" a="1"/>
  <c r="K552" i="6" s="1"/>
  <c r="AI551" i="6" a="1"/>
  <c r="AI551" i="6" s="1"/>
  <c r="AH551" i="6" a="1"/>
  <c r="AH551" i="6" s="1"/>
  <c r="AG551" i="6"/>
  <c r="AG551" i="6" a="1"/>
  <c r="AF551" i="6"/>
  <c r="AF551" i="6" a="1"/>
  <c r="AE551" i="6"/>
  <c r="AE551" i="6" a="1"/>
  <c r="AD551" i="6" a="1"/>
  <c r="AD551" i="6" s="1"/>
  <c r="AC551" i="6" a="1"/>
  <c r="AC551" i="6" s="1"/>
  <c r="AB551" i="6"/>
  <c r="AB551" i="6" a="1"/>
  <c r="AA551" i="6" a="1"/>
  <c r="AA551" i="6" s="1"/>
  <c r="Z551" i="6" a="1"/>
  <c r="Z551" i="6" s="1"/>
  <c r="Y551" i="6"/>
  <c r="Y551" i="6" a="1"/>
  <c r="X551" i="6" a="1"/>
  <c r="X551" i="6" s="1"/>
  <c r="W551" i="6"/>
  <c r="W551" i="6" a="1"/>
  <c r="V551" i="6" a="1"/>
  <c r="V551" i="6" s="1"/>
  <c r="U551" i="6" a="1"/>
  <c r="U551" i="6" s="1"/>
  <c r="T551" i="6" a="1"/>
  <c r="T551" i="6" s="1"/>
  <c r="S551" i="6"/>
  <c r="S551" i="6" a="1"/>
  <c r="R551" i="6" a="1"/>
  <c r="R551" i="6" s="1"/>
  <c r="Q551" i="6" a="1"/>
  <c r="Q551" i="6" s="1"/>
  <c r="P551" i="6" a="1"/>
  <c r="P551" i="6" s="1"/>
  <c r="O551" i="6" a="1"/>
  <c r="O551" i="6" s="1"/>
  <c r="N551" i="6" a="1"/>
  <c r="N551" i="6" s="1"/>
  <c r="M551" i="6" a="1"/>
  <c r="M551" i="6" s="1"/>
  <c r="L551" i="6" a="1"/>
  <c r="L551" i="6" s="1"/>
  <c r="K551" i="6" a="1"/>
  <c r="K551" i="6" s="1"/>
  <c r="AI550" i="6" a="1"/>
  <c r="AI550" i="6" s="1"/>
  <c r="AH550" i="6" a="1"/>
  <c r="AH550" i="6" s="1"/>
  <c r="AG550" i="6" a="1"/>
  <c r="AG550" i="6" s="1"/>
  <c r="AF550" i="6" a="1"/>
  <c r="AF550" i="6" s="1"/>
  <c r="AE550" i="6" a="1"/>
  <c r="AE550" i="6" s="1"/>
  <c r="AD550" i="6"/>
  <c r="AD550" i="6" a="1"/>
  <c r="AC550" i="6" a="1"/>
  <c r="AC550" i="6" s="1"/>
  <c r="AB550" i="6" a="1"/>
  <c r="AB550" i="6" s="1"/>
  <c r="AA550" i="6" a="1"/>
  <c r="AA550" i="6" s="1"/>
  <c r="Z550" i="6"/>
  <c r="Z550" i="6" a="1"/>
  <c r="Y550" i="6" a="1"/>
  <c r="Y550" i="6" s="1"/>
  <c r="X550" i="6" a="1"/>
  <c r="X550" i="6" s="1"/>
  <c r="W550" i="6" a="1"/>
  <c r="W550" i="6" s="1"/>
  <c r="V550" i="6" a="1"/>
  <c r="V550" i="6" s="1"/>
  <c r="U550" i="6" a="1"/>
  <c r="U550" i="6" s="1"/>
  <c r="T550" i="6"/>
  <c r="T550" i="6" a="1"/>
  <c r="S550" i="6" a="1"/>
  <c r="S550" i="6" s="1"/>
  <c r="R550" i="6" a="1"/>
  <c r="R550" i="6" s="1"/>
  <c r="Q550" i="6" a="1"/>
  <c r="Q550" i="6" s="1"/>
  <c r="P550" i="6" a="1"/>
  <c r="P550" i="6" s="1"/>
  <c r="O550" i="6" a="1"/>
  <c r="O550" i="6" s="1"/>
  <c r="N550" i="6" a="1"/>
  <c r="N550" i="6" s="1"/>
  <c r="M550" i="6" a="1"/>
  <c r="M550" i="6" s="1"/>
  <c r="L550" i="6" a="1"/>
  <c r="L550" i="6" s="1"/>
  <c r="K550" i="6" a="1"/>
  <c r="K550" i="6" s="1"/>
  <c r="AI549" i="6" a="1"/>
  <c r="AI549" i="6" s="1"/>
  <c r="AH549" i="6" a="1"/>
  <c r="AH549" i="6" s="1"/>
  <c r="AG549" i="6" a="1"/>
  <c r="AG549" i="6" s="1"/>
  <c r="AF549" i="6"/>
  <c r="AF549" i="6" a="1"/>
  <c r="AE549" i="6" a="1"/>
  <c r="AE549" i="6" s="1"/>
  <c r="AD549" i="6" a="1"/>
  <c r="AD549" i="6" s="1"/>
  <c r="AC549" i="6" a="1"/>
  <c r="AC549" i="6" s="1"/>
  <c r="AB549" i="6" a="1"/>
  <c r="AB549" i="6" s="1"/>
  <c r="AA549" i="6" a="1"/>
  <c r="AA549" i="6" s="1"/>
  <c r="Z549" i="6" a="1"/>
  <c r="Z549" i="6" s="1"/>
  <c r="Y549" i="6" a="1"/>
  <c r="Y549" i="6" s="1"/>
  <c r="X549" i="6" a="1"/>
  <c r="X549" i="6" s="1"/>
  <c r="W549" i="6" a="1"/>
  <c r="W549" i="6" s="1"/>
  <c r="V549" i="6" a="1"/>
  <c r="V549" i="6" s="1"/>
  <c r="U549" i="6" a="1"/>
  <c r="U549" i="6" s="1"/>
  <c r="T549" i="6" a="1"/>
  <c r="T549" i="6" s="1"/>
  <c r="S549" i="6" a="1"/>
  <c r="S549" i="6" s="1"/>
  <c r="R549" i="6" a="1"/>
  <c r="R549" i="6" s="1"/>
  <c r="Q549" i="6" a="1"/>
  <c r="Q549" i="6" s="1"/>
  <c r="P549" i="6" a="1"/>
  <c r="P549" i="6" s="1"/>
  <c r="O549" i="6" a="1"/>
  <c r="O549" i="6" s="1"/>
  <c r="N549" i="6" a="1"/>
  <c r="N549" i="6" s="1"/>
  <c r="M549" i="6" a="1"/>
  <c r="M549" i="6" s="1"/>
  <c r="L549" i="6" a="1"/>
  <c r="L549" i="6" s="1"/>
  <c r="K549" i="6" a="1"/>
  <c r="K549" i="6" s="1"/>
  <c r="AI548" i="6" a="1"/>
  <c r="AI548" i="6" s="1"/>
  <c r="AH548" i="6" a="1"/>
  <c r="AH548" i="6" s="1"/>
  <c r="AG548" i="6" a="1"/>
  <c r="AG548" i="6" s="1"/>
  <c r="AF548" i="6" a="1"/>
  <c r="AF548" i="6" s="1"/>
  <c r="AE548" i="6" a="1"/>
  <c r="AE548" i="6" s="1"/>
  <c r="AD548" i="6" a="1"/>
  <c r="AD548" i="6" s="1"/>
  <c r="AC548" i="6" a="1"/>
  <c r="AC548" i="6" s="1"/>
  <c r="AB548" i="6" a="1"/>
  <c r="AB548" i="6" s="1"/>
  <c r="AA548" i="6" a="1"/>
  <c r="AA548" i="6" s="1"/>
  <c r="Z548" i="6" a="1"/>
  <c r="Z548" i="6" s="1"/>
  <c r="Y548" i="6" a="1"/>
  <c r="Y548" i="6" s="1"/>
  <c r="X548" i="6" a="1"/>
  <c r="X548" i="6" s="1"/>
  <c r="W548" i="6" a="1"/>
  <c r="W548" i="6" s="1"/>
  <c r="V548" i="6"/>
  <c r="V548" i="6" a="1"/>
  <c r="U548" i="6" a="1"/>
  <c r="U548" i="6" s="1"/>
  <c r="T548" i="6" a="1"/>
  <c r="T548" i="6" s="1"/>
  <c r="S548" i="6" a="1"/>
  <c r="S548" i="6" s="1"/>
  <c r="R548" i="6"/>
  <c r="R548" i="6" a="1"/>
  <c r="Q548" i="6" a="1"/>
  <c r="Q548" i="6" s="1"/>
  <c r="P548" i="6" a="1"/>
  <c r="P548" i="6" s="1"/>
  <c r="O548" i="6" a="1"/>
  <c r="O548" i="6" s="1"/>
  <c r="N548" i="6" a="1"/>
  <c r="N548" i="6" s="1"/>
  <c r="M548" i="6" a="1"/>
  <c r="M548" i="6" s="1"/>
  <c r="L548" i="6"/>
  <c r="L548" i="6" a="1"/>
  <c r="K548" i="6" a="1"/>
  <c r="K548" i="6" s="1"/>
  <c r="AI547" i="6" a="1"/>
  <c r="AI547" i="6" s="1"/>
  <c r="AH547" i="6" a="1"/>
  <c r="AH547" i="6" s="1"/>
  <c r="AG547" i="6" a="1"/>
  <c r="AG547" i="6" s="1"/>
  <c r="AF547" i="6" a="1"/>
  <c r="AF547" i="6" s="1"/>
  <c r="AE547" i="6" a="1"/>
  <c r="AE547" i="6" s="1"/>
  <c r="AD547" i="6" a="1"/>
  <c r="AD547" i="6" s="1"/>
  <c r="AC547" i="6" a="1"/>
  <c r="AC547" i="6" s="1"/>
  <c r="AB547" i="6" a="1"/>
  <c r="AB547" i="6" s="1"/>
  <c r="AA547" i="6" a="1"/>
  <c r="AA547" i="6" s="1"/>
  <c r="Z547" i="6"/>
  <c r="Z547" i="6" a="1"/>
  <c r="Y547" i="6" a="1"/>
  <c r="Y547" i="6" s="1"/>
  <c r="X547" i="6" a="1"/>
  <c r="X547" i="6" s="1"/>
  <c r="W547" i="6" a="1"/>
  <c r="W547" i="6" s="1"/>
  <c r="V547" i="6" a="1"/>
  <c r="V547" i="6" s="1"/>
  <c r="U547" i="6" a="1"/>
  <c r="U547" i="6" s="1"/>
  <c r="T547" i="6" a="1"/>
  <c r="T547" i="6" s="1"/>
  <c r="S547" i="6" a="1"/>
  <c r="S547" i="6" s="1"/>
  <c r="R547" i="6"/>
  <c r="R547" i="6" a="1"/>
  <c r="Q547" i="6" a="1"/>
  <c r="Q547" i="6" s="1"/>
  <c r="P547" i="6" a="1"/>
  <c r="P547" i="6" s="1"/>
  <c r="O547" i="6" a="1"/>
  <c r="O547" i="6" s="1"/>
  <c r="N547" i="6" a="1"/>
  <c r="N547" i="6" s="1"/>
  <c r="M547" i="6" a="1"/>
  <c r="M547" i="6" s="1"/>
  <c r="L547" i="6" a="1"/>
  <c r="L547" i="6" s="1"/>
  <c r="K547" i="6" a="1"/>
  <c r="K547" i="6" s="1"/>
  <c r="AI546" i="6" a="1"/>
  <c r="AI546" i="6" s="1"/>
  <c r="AH546" i="6" a="1"/>
  <c r="AH546" i="6" s="1"/>
  <c r="AG546" i="6" a="1"/>
  <c r="AG546" i="6" s="1"/>
  <c r="AF546" i="6" a="1"/>
  <c r="AF546" i="6" s="1"/>
  <c r="AE546" i="6" a="1"/>
  <c r="AE546" i="6" s="1"/>
  <c r="AD546" i="6" a="1"/>
  <c r="AD546" i="6" s="1"/>
  <c r="AC546" i="6" a="1"/>
  <c r="AC546" i="6" s="1"/>
  <c r="AB546" i="6" a="1"/>
  <c r="AB546" i="6" s="1"/>
  <c r="AA546" i="6" a="1"/>
  <c r="AA546" i="6" s="1"/>
  <c r="Z546" i="6" a="1"/>
  <c r="Z546" i="6" s="1"/>
  <c r="Y546" i="6" a="1"/>
  <c r="Y546" i="6" s="1"/>
  <c r="X546" i="6" a="1"/>
  <c r="X546" i="6" s="1"/>
  <c r="W546" i="6" a="1"/>
  <c r="W546" i="6" s="1"/>
  <c r="V546" i="6"/>
  <c r="V546" i="6" a="1"/>
  <c r="U546" i="6" a="1"/>
  <c r="U546" i="6" s="1"/>
  <c r="T546" i="6"/>
  <c r="T546" i="6" a="1"/>
  <c r="S546" i="6" a="1"/>
  <c r="S546" i="6" s="1"/>
  <c r="R546" i="6" a="1"/>
  <c r="R546" i="6" s="1"/>
  <c r="Q546" i="6" a="1"/>
  <c r="Q546" i="6" s="1"/>
  <c r="P546" i="6" a="1"/>
  <c r="P546" i="6" s="1"/>
  <c r="O546" i="6" a="1"/>
  <c r="O546" i="6" s="1"/>
  <c r="N546" i="6"/>
  <c r="N546" i="6" a="1"/>
  <c r="M546" i="6" a="1"/>
  <c r="M546" i="6" s="1"/>
  <c r="L546" i="6" a="1"/>
  <c r="L546" i="6" s="1"/>
  <c r="K546" i="6" a="1"/>
  <c r="K546" i="6" s="1"/>
  <c r="AI545" i="6" a="1"/>
  <c r="AI545" i="6" s="1"/>
  <c r="AH545" i="6"/>
  <c r="AH545" i="6" a="1"/>
  <c r="AG545" i="6" a="1"/>
  <c r="AG545" i="6" s="1"/>
  <c r="AF545" i="6"/>
  <c r="AF545" i="6" a="1"/>
  <c r="AE545" i="6" a="1"/>
  <c r="AE545" i="6" s="1"/>
  <c r="AD545" i="6" a="1"/>
  <c r="AD545" i="6" s="1"/>
  <c r="AC545" i="6" a="1"/>
  <c r="AC545" i="6" s="1"/>
  <c r="AB545" i="6" a="1"/>
  <c r="AB545" i="6" s="1"/>
  <c r="AA545" i="6" a="1"/>
  <c r="AA545" i="6" s="1"/>
  <c r="Z545" i="6"/>
  <c r="Z545" i="6" a="1"/>
  <c r="Y545" i="6" a="1"/>
  <c r="Y545" i="6" s="1"/>
  <c r="X545" i="6" a="1"/>
  <c r="X545" i="6" s="1"/>
  <c r="W545" i="6" a="1"/>
  <c r="W545" i="6" s="1"/>
  <c r="V545" i="6" a="1"/>
  <c r="V545" i="6" s="1"/>
  <c r="U545" i="6" a="1"/>
  <c r="U545" i="6" s="1"/>
  <c r="T545" i="6" a="1"/>
  <c r="T545" i="6" s="1"/>
  <c r="S545" i="6" a="1"/>
  <c r="S545" i="6" s="1"/>
  <c r="R545" i="6" a="1"/>
  <c r="R545" i="6" s="1"/>
  <c r="Q545" i="6" a="1"/>
  <c r="Q545" i="6" s="1"/>
  <c r="P545" i="6" a="1"/>
  <c r="P545" i="6" s="1"/>
  <c r="O545" i="6" a="1"/>
  <c r="O545" i="6" s="1"/>
  <c r="N545" i="6" a="1"/>
  <c r="N545" i="6" s="1"/>
  <c r="M545" i="6" a="1"/>
  <c r="M545" i="6" s="1"/>
  <c r="L545" i="6" a="1"/>
  <c r="L545" i="6" s="1"/>
  <c r="K545" i="6" a="1"/>
  <c r="K545" i="6" s="1"/>
  <c r="AI544" i="6" a="1"/>
  <c r="AI544" i="6" s="1"/>
  <c r="AH544" i="6" a="1"/>
  <c r="AH544" i="6" s="1"/>
  <c r="AG544" i="6" a="1"/>
  <c r="AG544" i="6" s="1"/>
  <c r="AF544" i="6" a="1"/>
  <c r="AF544" i="6" s="1"/>
  <c r="AE544" i="6" a="1"/>
  <c r="AE544" i="6" s="1"/>
  <c r="AD544" i="6" a="1"/>
  <c r="AD544" i="6" s="1"/>
  <c r="AC544" i="6" a="1"/>
  <c r="AC544" i="6" s="1"/>
  <c r="AB544" i="6" a="1"/>
  <c r="AB544" i="6" s="1"/>
  <c r="AA544" i="6" a="1"/>
  <c r="AA544" i="6" s="1"/>
  <c r="Z544" i="6" a="1"/>
  <c r="Z544" i="6" s="1"/>
  <c r="Y544" i="6" a="1"/>
  <c r="Y544" i="6" s="1"/>
  <c r="X544" i="6" a="1"/>
  <c r="X544" i="6" s="1"/>
  <c r="W544" i="6" a="1"/>
  <c r="W544" i="6" s="1"/>
  <c r="V544" i="6"/>
  <c r="V544" i="6" a="1"/>
  <c r="U544" i="6" a="1"/>
  <c r="U544" i="6" s="1"/>
  <c r="T544" i="6" a="1"/>
  <c r="T544" i="6" s="1"/>
  <c r="S544" i="6" a="1"/>
  <c r="S544" i="6" s="1"/>
  <c r="R544" i="6"/>
  <c r="R544" i="6" a="1"/>
  <c r="Q544" i="6" a="1"/>
  <c r="Q544" i="6" s="1"/>
  <c r="P544" i="6" a="1"/>
  <c r="P544" i="6" s="1"/>
  <c r="O544" i="6" a="1"/>
  <c r="O544" i="6" s="1"/>
  <c r="N544" i="6"/>
  <c r="N544" i="6" a="1"/>
  <c r="M544" i="6" a="1"/>
  <c r="M544" i="6" s="1"/>
  <c r="L544" i="6"/>
  <c r="L544" i="6" a="1"/>
  <c r="K544" i="6" a="1"/>
  <c r="K544" i="6" s="1"/>
  <c r="AI543" i="6" a="1"/>
  <c r="AI543" i="6" s="1"/>
  <c r="AH543" i="6" a="1"/>
  <c r="AH543" i="6" s="1"/>
  <c r="AG543" i="6" a="1"/>
  <c r="AG543" i="6" s="1"/>
  <c r="AF543" i="6" a="1"/>
  <c r="AF543" i="6" s="1"/>
  <c r="AE543" i="6" a="1"/>
  <c r="AE543" i="6" s="1"/>
  <c r="AD543" i="6" a="1"/>
  <c r="AD543" i="6" s="1"/>
  <c r="AC543" i="6" a="1"/>
  <c r="AC543" i="6" s="1"/>
  <c r="AB543" i="6" a="1"/>
  <c r="AB543" i="6" s="1"/>
  <c r="AA543" i="6" a="1"/>
  <c r="AA543" i="6" s="1"/>
  <c r="Z543" i="6"/>
  <c r="Z543" i="6" a="1"/>
  <c r="Y543" i="6" a="1"/>
  <c r="Y543" i="6" s="1"/>
  <c r="X543" i="6"/>
  <c r="X543" i="6" a="1"/>
  <c r="W543" i="6" a="1"/>
  <c r="W543" i="6" s="1"/>
  <c r="V543" i="6" a="1"/>
  <c r="V543" i="6" s="1"/>
  <c r="U543" i="6" a="1"/>
  <c r="U543" i="6" s="1"/>
  <c r="T543" i="6" a="1"/>
  <c r="T543" i="6" s="1"/>
  <c r="S543" i="6" a="1"/>
  <c r="S543" i="6" s="1"/>
  <c r="R543" i="6"/>
  <c r="R543" i="6" a="1"/>
  <c r="Q543" i="6" a="1"/>
  <c r="Q543" i="6" s="1"/>
  <c r="P543" i="6" a="1"/>
  <c r="P543" i="6" s="1"/>
  <c r="O543" i="6" a="1"/>
  <c r="O543" i="6" s="1"/>
  <c r="N543" i="6" a="1"/>
  <c r="N543" i="6" s="1"/>
  <c r="M543" i="6" a="1"/>
  <c r="M543" i="6" s="1"/>
  <c r="L543" i="6" a="1"/>
  <c r="L543" i="6" s="1"/>
  <c r="K543" i="6" a="1"/>
  <c r="K543" i="6" s="1"/>
  <c r="AI542" i="6" a="1"/>
  <c r="AI542" i="6" s="1"/>
  <c r="AH542" i="6" a="1"/>
  <c r="AH542" i="6" s="1"/>
  <c r="AG542" i="6" a="1"/>
  <c r="AG542" i="6" s="1"/>
  <c r="AF542" i="6" a="1"/>
  <c r="AF542" i="6" s="1"/>
  <c r="AE542" i="6" a="1"/>
  <c r="AE542" i="6" s="1"/>
  <c r="AD542" i="6"/>
  <c r="AD542" i="6" a="1"/>
  <c r="AC542" i="6" a="1"/>
  <c r="AC542" i="6" s="1"/>
  <c r="AB542" i="6" a="1"/>
  <c r="AB542" i="6" s="1"/>
  <c r="AA542" i="6" a="1"/>
  <c r="AA542" i="6" s="1"/>
  <c r="Z542" i="6" a="1"/>
  <c r="Z542" i="6" s="1"/>
  <c r="Y542" i="6" a="1"/>
  <c r="Y542" i="6" s="1"/>
  <c r="X542" i="6" a="1"/>
  <c r="X542" i="6" s="1"/>
  <c r="W542" i="6" a="1"/>
  <c r="W542" i="6" s="1"/>
  <c r="V542" i="6" a="1"/>
  <c r="V542" i="6" s="1"/>
  <c r="U542" i="6" a="1"/>
  <c r="U542" i="6" s="1"/>
  <c r="T542" i="6" a="1"/>
  <c r="T542" i="6" s="1"/>
  <c r="S542" i="6" a="1"/>
  <c r="S542" i="6" s="1"/>
  <c r="R542" i="6" a="1"/>
  <c r="R542" i="6" s="1"/>
  <c r="Q542" i="6" a="1"/>
  <c r="Q542" i="6" s="1"/>
  <c r="P542" i="6" a="1"/>
  <c r="P542" i="6" s="1"/>
  <c r="O542" i="6" a="1"/>
  <c r="O542" i="6" s="1"/>
  <c r="N542" i="6"/>
  <c r="N542" i="6" a="1"/>
  <c r="M542" i="6" a="1"/>
  <c r="M542" i="6" s="1"/>
  <c r="L542" i="6" a="1"/>
  <c r="L542" i="6" s="1"/>
  <c r="K542" i="6" a="1"/>
  <c r="K542" i="6" s="1"/>
  <c r="AI541" i="6" a="1"/>
  <c r="AI541" i="6" s="1"/>
  <c r="AH541" i="6" a="1"/>
  <c r="AH541" i="6" s="1"/>
  <c r="AG541" i="6" a="1"/>
  <c r="AG541" i="6" s="1"/>
  <c r="AF541" i="6" a="1"/>
  <c r="AF541" i="6" s="1"/>
  <c r="AE541" i="6" a="1"/>
  <c r="AE541" i="6" s="1"/>
  <c r="AD541" i="6" a="1"/>
  <c r="AD541" i="6" s="1"/>
  <c r="AC541" i="6" a="1"/>
  <c r="AC541" i="6" s="1"/>
  <c r="AB541" i="6" a="1"/>
  <c r="AB541" i="6" s="1"/>
  <c r="AA541" i="6" a="1"/>
  <c r="AA541" i="6" s="1"/>
  <c r="Z541" i="6"/>
  <c r="Z541" i="6" a="1"/>
  <c r="Y541" i="6" a="1"/>
  <c r="Y541" i="6" s="1"/>
  <c r="X541" i="6" a="1"/>
  <c r="X541" i="6" s="1"/>
  <c r="W541" i="6" a="1"/>
  <c r="W541" i="6" s="1"/>
  <c r="V541" i="6" a="1"/>
  <c r="V541" i="6" s="1"/>
  <c r="U541" i="6" a="1"/>
  <c r="U541" i="6" s="1"/>
  <c r="T541" i="6" a="1"/>
  <c r="T541" i="6" s="1"/>
  <c r="S541" i="6" a="1"/>
  <c r="S541" i="6" s="1"/>
  <c r="R541" i="6" a="1"/>
  <c r="R541" i="6" s="1"/>
  <c r="Q541" i="6" a="1"/>
  <c r="Q541" i="6" s="1"/>
  <c r="P541" i="6" a="1"/>
  <c r="P541" i="6" s="1"/>
  <c r="O541" i="6" a="1"/>
  <c r="O541" i="6" s="1"/>
  <c r="N541" i="6" a="1"/>
  <c r="N541" i="6" s="1"/>
  <c r="M541" i="6" a="1"/>
  <c r="M541" i="6" s="1"/>
  <c r="L541" i="6" a="1"/>
  <c r="L541" i="6" s="1"/>
  <c r="K541" i="6" a="1"/>
  <c r="K541" i="6" s="1"/>
  <c r="AI540" i="6" a="1"/>
  <c r="AI540" i="6" s="1"/>
  <c r="AH540" i="6" a="1"/>
  <c r="AH540" i="6" s="1"/>
  <c r="AG540" i="6" a="1"/>
  <c r="AG540" i="6" s="1"/>
  <c r="AF540" i="6" a="1"/>
  <c r="AF540" i="6" s="1"/>
  <c r="AE540" i="6" a="1"/>
  <c r="AE540" i="6" s="1"/>
  <c r="AD540" i="6"/>
  <c r="AD540" i="6" a="1"/>
  <c r="AC540" i="6" a="1"/>
  <c r="AC540" i="6" s="1"/>
  <c r="AB540" i="6"/>
  <c r="AB540" i="6" a="1"/>
  <c r="AA540" i="6" a="1"/>
  <c r="AA540" i="6" s="1"/>
  <c r="Z540" i="6" a="1"/>
  <c r="Z540" i="6" s="1"/>
  <c r="Y540" i="6" a="1"/>
  <c r="Y540" i="6" s="1"/>
  <c r="X540" i="6" a="1"/>
  <c r="X540" i="6" s="1"/>
  <c r="W540" i="6" a="1"/>
  <c r="W540" i="6" s="1"/>
  <c r="V540" i="6" a="1"/>
  <c r="V540" i="6" s="1"/>
  <c r="U540" i="6" a="1"/>
  <c r="U540" i="6" s="1"/>
  <c r="T540" i="6"/>
  <c r="T540" i="6" a="1"/>
  <c r="S540" i="6" a="1"/>
  <c r="S540" i="6" s="1"/>
  <c r="R540" i="6"/>
  <c r="R540" i="6" a="1"/>
  <c r="Q540" i="6" a="1"/>
  <c r="Q540" i="6" s="1"/>
  <c r="P540" i="6" a="1"/>
  <c r="P540" i="6" s="1"/>
  <c r="O540" i="6" a="1"/>
  <c r="O540" i="6" s="1"/>
  <c r="N540" i="6"/>
  <c r="N540" i="6" a="1"/>
  <c r="M540" i="6"/>
  <c r="M540" i="6" a="1"/>
  <c r="L540" i="6" a="1"/>
  <c r="L540" i="6" s="1"/>
  <c r="K540" i="6" a="1"/>
  <c r="K540" i="6" s="1"/>
  <c r="AI539" i="6" a="1"/>
  <c r="AI539" i="6" s="1"/>
  <c r="AH539" i="6" a="1"/>
  <c r="AH539" i="6" s="1"/>
  <c r="AG539" i="6" a="1"/>
  <c r="AG539" i="6" s="1"/>
  <c r="AF539" i="6"/>
  <c r="AF539" i="6" a="1"/>
  <c r="AE539" i="6" a="1"/>
  <c r="AE539" i="6" s="1"/>
  <c r="AD539" i="6" a="1"/>
  <c r="AD539" i="6" s="1"/>
  <c r="AC539" i="6" a="1"/>
  <c r="AC539" i="6" s="1"/>
  <c r="AB539" i="6" a="1"/>
  <c r="AB539" i="6" s="1"/>
  <c r="AA539" i="6" a="1"/>
  <c r="AA539" i="6" s="1"/>
  <c r="Z539" i="6" a="1"/>
  <c r="Z539" i="6" s="1"/>
  <c r="Y539" i="6"/>
  <c r="Y539" i="6" a="1"/>
  <c r="X539" i="6" a="1"/>
  <c r="X539" i="6" s="1"/>
  <c r="W539" i="6" a="1"/>
  <c r="W539" i="6" s="1"/>
  <c r="V539" i="6" a="1"/>
  <c r="V539" i="6" s="1"/>
  <c r="U539" i="6" a="1"/>
  <c r="U539" i="6" s="1"/>
  <c r="T539" i="6" a="1"/>
  <c r="T539" i="6" s="1"/>
  <c r="S539" i="6" a="1"/>
  <c r="S539" i="6" s="1"/>
  <c r="R539" i="6"/>
  <c r="R539" i="6" a="1"/>
  <c r="Q539" i="6" a="1"/>
  <c r="Q539" i="6" s="1"/>
  <c r="P539" i="6"/>
  <c r="P539" i="6" a="1"/>
  <c r="O539" i="6" a="1"/>
  <c r="O539" i="6" s="1"/>
  <c r="N539" i="6" a="1"/>
  <c r="N539" i="6" s="1"/>
  <c r="M539" i="6" a="1"/>
  <c r="M539" i="6" s="1"/>
  <c r="L539" i="6" a="1"/>
  <c r="L539" i="6" s="1"/>
  <c r="K539" i="6" a="1"/>
  <c r="K539" i="6" s="1"/>
  <c r="AI538" i="6" a="1"/>
  <c r="AI538" i="6" s="1"/>
  <c r="AH538" i="6" a="1"/>
  <c r="AH538" i="6" s="1"/>
  <c r="AG538" i="6"/>
  <c r="AG538" i="6" a="1"/>
  <c r="AF538" i="6" a="1"/>
  <c r="AF538" i="6" s="1"/>
  <c r="AE538" i="6" a="1"/>
  <c r="AE538" i="6" s="1"/>
  <c r="AD538" i="6" a="1"/>
  <c r="AD538" i="6" s="1"/>
  <c r="AC538" i="6"/>
  <c r="AC538" i="6" a="1"/>
  <c r="AB538" i="6"/>
  <c r="AB538" i="6" a="1"/>
  <c r="AA538" i="6" a="1"/>
  <c r="AA538" i="6" s="1"/>
  <c r="Z538" i="6" a="1"/>
  <c r="Z538" i="6" s="1"/>
  <c r="Y538" i="6" a="1"/>
  <c r="Y538" i="6" s="1"/>
  <c r="X538" i="6" a="1"/>
  <c r="X538" i="6" s="1"/>
  <c r="W538" i="6" a="1"/>
  <c r="W538" i="6" s="1"/>
  <c r="V538" i="6" a="1"/>
  <c r="V538" i="6" s="1"/>
  <c r="U538" i="6" a="1"/>
  <c r="U538" i="6" s="1"/>
  <c r="T538" i="6"/>
  <c r="T538" i="6" a="1"/>
  <c r="S538" i="6" a="1"/>
  <c r="S538" i="6" s="1"/>
  <c r="R538" i="6" a="1"/>
  <c r="R538" i="6" s="1"/>
  <c r="Q538" i="6" a="1"/>
  <c r="Q538" i="6" s="1"/>
  <c r="P538" i="6" a="1"/>
  <c r="P538" i="6" s="1"/>
  <c r="O538" i="6" a="1"/>
  <c r="O538" i="6" s="1"/>
  <c r="N538" i="6"/>
  <c r="N538" i="6" a="1"/>
  <c r="M538" i="6" a="1"/>
  <c r="M538" i="6" s="1"/>
  <c r="L538" i="6" a="1"/>
  <c r="L538" i="6" s="1"/>
  <c r="K538" i="6" a="1"/>
  <c r="K538" i="6" s="1"/>
  <c r="AI537" i="6" a="1"/>
  <c r="AI537" i="6" s="1"/>
  <c r="AH537" i="6" a="1"/>
  <c r="AH537" i="6" s="1"/>
  <c r="AG537" i="6"/>
  <c r="AG537" i="6" a="1"/>
  <c r="AF537" i="6" a="1"/>
  <c r="AF537" i="6" s="1"/>
  <c r="AE537" i="6" a="1"/>
  <c r="AE537" i="6" s="1"/>
  <c r="AD537" i="6" a="1"/>
  <c r="AD537" i="6" s="1"/>
  <c r="AC537" i="6"/>
  <c r="AC537" i="6" a="1"/>
  <c r="AB537" i="6" a="1"/>
  <c r="AB537" i="6" s="1"/>
  <c r="AA537" i="6" a="1"/>
  <c r="AA537" i="6" s="1"/>
  <c r="Z537" i="6" a="1"/>
  <c r="Z537" i="6" s="1"/>
  <c r="Y537" i="6"/>
  <c r="Y537" i="6" a="1"/>
  <c r="X537" i="6"/>
  <c r="X537" i="6" a="1"/>
  <c r="W537" i="6" a="1"/>
  <c r="W537" i="6" s="1"/>
  <c r="V537" i="6" a="1"/>
  <c r="V537" i="6" s="1"/>
  <c r="U537" i="6" a="1"/>
  <c r="U537" i="6" s="1"/>
  <c r="T537" i="6" a="1"/>
  <c r="T537" i="6" s="1"/>
  <c r="S537" i="6" a="1"/>
  <c r="S537" i="6" s="1"/>
  <c r="R537" i="6" a="1"/>
  <c r="R537" i="6" s="1"/>
  <c r="Q537" i="6" a="1"/>
  <c r="Q537" i="6" s="1"/>
  <c r="P537" i="6"/>
  <c r="P537" i="6" a="1"/>
  <c r="O537" i="6" a="1"/>
  <c r="O537" i="6" s="1"/>
  <c r="N537" i="6" a="1"/>
  <c r="N537" i="6" s="1"/>
  <c r="M537" i="6" a="1"/>
  <c r="M537" i="6" s="1"/>
  <c r="L537" i="6" a="1"/>
  <c r="L537" i="6" s="1"/>
  <c r="K537" i="6" a="1"/>
  <c r="K537" i="6" s="1"/>
  <c r="AI536" i="6" a="1"/>
  <c r="AI536" i="6" s="1"/>
  <c r="AH536" i="6"/>
  <c r="AH536" i="6" a="1"/>
  <c r="AG536" i="6" a="1"/>
  <c r="AG536" i="6" s="1"/>
  <c r="AF536" i="6" a="1"/>
  <c r="AF536" i="6" s="1"/>
  <c r="AE536" i="6" a="1"/>
  <c r="AE536" i="6" s="1"/>
  <c r="AD536" i="6"/>
  <c r="AD536" i="6" a="1"/>
  <c r="AC536" i="6"/>
  <c r="AC536" i="6" a="1"/>
  <c r="AB536" i="6" a="1"/>
  <c r="AB536" i="6" s="1"/>
  <c r="AA536" i="6" a="1"/>
  <c r="AA536" i="6" s="1"/>
  <c r="Z536" i="6" a="1"/>
  <c r="Z536" i="6" s="1"/>
  <c r="Y536" i="6" a="1"/>
  <c r="Y536" i="6" s="1"/>
  <c r="X536" i="6" a="1"/>
  <c r="X536" i="6" s="1"/>
  <c r="W536" i="6" a="1"/>
  <c r="W536" i="6" s="1"/>
  <c r="V536" i="6"/>
  <c r="V536" i="6" a="1"/>
  <c r="U536" i="6" a="1"/>
  <c r="U536" i="6" s="1"/>
  <c r="T536" i="6"/>
  <c r="T536" i="6" a="1"/>
  <c r="S536" i="6" a="1"/>
  <c r="S536" i="6" s="1"/>
  <c r="R536" i="6" a="1"/>
  <c r="R536" i="6" s="1"/>
  <c r="Q536" i="6" a="1"/>
  <c r="Q536" i="6" s="1"/>
  <c r="P536" i="6"/>
  <c r="P536" i="6" a="1"/>
  <c r="O536" i="6" a="1"/>
  <c r="O536" i="6" s="1"/>
  <c r="N536" i="6" a="1"/>
  <c r="N536" i="6" s="1"/>
  <c r="M536" i="6" a="1"/>
  <c r="M536" i="6" s="1"/>
  <c r="L536" i="6" a="1"/>
  <c r="L536" i="6" s="1"/>
  <c r="K536" i="6" a="1"/>
  <c r="K536" i="6" s="1"/>
  <c r="AI535" i="6" a="1"/>
  <c r="AI535" i="6" s="1"/>
  <c r="AH535" i="6" a="1"/>
  <c r="AH535" i="6" s="1"/>
  <c r="AG535" i="6" a="1"/>
  <c r="AG535" i="6" s="1"/>
  <c r="AF535" i="6"/>
  <c r="AF535" i="6" a="1"/>
  <c r="AE535" i="6" a="1"/>
  <c r="AE535" i="6" s="1"/>
  <c r="AD535" i="6"/>
  <c r="AD535" i="6" a="1"/>
  <c r="AC535" i="6" a="1"/>
  <c r="AC535" i="6" s="1"/>
  <c r="AB535" i="6"/>
  <c r="AB535" i="6" a="1"/>
  <c r="AA535" i="6" a="1"/>
  <c r="AA535" i="6" s="1"/>
  <c r="Z535" i="6" a="1"/>
  <c r="Z535" i="6" s="1"/>
  <c r="Y535" i="6"/>
  <c r="Y535" i="6" a="1"/>
  <c r="X535" i="6" a="1"/>
  <c r="X535" i="6" s="1"/>
  <c r="W535" i="6" a="1"/>
  <c r="W535" i="6" s="1"/>
  <c r="V535" i="6" a="1"/>
  <c r="V535" i="6" s="1"/>
  <c r="U535" i="6"/>
  <c r="U535" i="6" a="1"/>
  <c r="T535" i="6" a="1"/>
  <c r="T535" i="6" s="1"/>
  <c r="S535" i="6" a="1"/>
  <c r="S535" i="6" s="1"/>
  <c r="R535" i="6" a="1"/>
  <c r="R535" i="6" s="1"/>
  <c r="Q535" i="6"/>
  <c r="Q535" i="6" a="1"/>
  <c r="P535" i="6"/>
  <c r="P535" i="6" a="1"/>
  <c r="O535" i="6" a="1"/>
  <c r="O535" i="6" s="1"/>
  <c r="N535" i="6" a="1"/>
  <c r="N535" i="6" s="1"/>
  <c r="M535" i="6" a="1"/>
  <c r="M535" i="6" s="1"/>
  <c r="L535" i="6" a="1"/>
  <c r="L535" i="6" s="1"/>
  <c r="K535" i="6" a="1"/>
  <c r="K535" i="6" s="1"/>
  <c r="AI534" i="6" a="1"/>
  <c r="AI534" i="6" s="1"/>
  <c r="AH534" i="6" a="1"/>
  <c r="AH534" i="6" s="1"/>
  <c r="AG534" i="6"/>
  <c r="AG534" i="6" a="1"/>
  <c r="AF534" i="6" a="1"/>
  <c r="AF534" i="6" s="1"/>
  <c r="AE534" i="6" a="1"/>
  <c r="AE534" i="6" s="1"/>
  <c r="AD534" i="6"/>
  <c r="AD534" i="6" a="1"/>
  <c r="AC534" i="6" a="1"/>
  <c r="AC534" i="6" s="1"/>
  <c r="AB534" i="6" a="1"/>
  <c r="AB534" i="6" s="1"/>
  <c r="AA534" i="6" a="1"/>
  <c r="AA534" i="6" s="1"/>
  <c r="Z534" i="6" a="1"/>
  <c r="Z534" i="6" s="1"/>
  <c r="Y534" i="6" a="1"/>
  <c r="Y534" i="6" s="1"/>
  <c r="X534" i="6" a="1"/>
  <c r="X534" i="6" s="1"/>
  <c r="W534" i="6" a="1"/>
  <c r="W534" i="6" s="1"/>
  <c r="V534" i="6" a="1"/>
  <c r="V534" i="6" s="1"/>
  <c r="U534" i="6"/>
  <c r="U534" i="6" a="1"/>
  <c r="T534" i="6" a="1"/>
  <c r="T534" i="6" s="1"/>
  <c r="S534" i="6" a="1"/>
  <c r="S534" i="6" s="1"/>
  <c r="R534" i="6" a="1"/>
  <c r="R534" i="6" s="1"/>
  <c r="Q534" i="6"/>
  <c r="Q534" i="6" a="1"/>
  <c r="P534" i="6" a="1"/>
  <c r="P534" i="6" s="1"/>
  <c r="O534" i="6" a="1"/>
  <c r="O534" i="6" s="1"/>
  <c r="N534" i="6" a="1"/>
  <c r="N534" i="6" s="1"/>
  <c r="M534" i="6" a="1"/>
  <c r="M534" i="6" s="1"/>
  <c r="L534" i="6" a="1"/>
  <c r="L534" i="6" s="1"/>
  <c r="K534" i="6" a="1"/>
  <c r="K534" i="6" s="1"/>
  <c r="AI533" i="6" a="1"/>
  <c r="AI533" i="6" s="1"/>
  <c r="AH533" i="6"/>
  <c r="AH533" i="6" a="1"/>
  <c r="AG533" i="6" a="1"/>
  <c r="AG533" i="6" s="1"/>
  <c r="AF533" i="6" a="1"/>
  <c r="AF533" i="6" s="1"/>
  <c r="AE533" i="6" a="1"/>
  <c r="AE533" i="6" s="1"/>
  <c r="AD533" i="6" a="1"/>
  <c r="AD533" i="6" s="1"/>
  <c r="AC533" i="6"/>
  <c r="AC533" i="6" a="1"/>
  <c r="AB533" i="6" a="1"/>
  <c r="AB533" i="6" s="1"/>
  <c r="AA533" i="6" a="1"/>
  <c r="AA533" i="6" s="1"/>
  <c r="Z533" i="6" a="1"/>
  <c r="Z533" i="6" s="1"/>
  <c r="Y533" i="6" a="1"/>
  <c r="Y533" i="6" s="1"/>
  <c r="X533" i="6"/>
  <c r="X533" i="6" a="1"/>
  <c r="W533" i="6" a="1"/>
  <c r="W533" i="6" s="1"/>
  <c r="V533" i="6" a="1"/>
  <c r="V533" i="6" s="1"/>
  <c r="U533" i="6" a="1"/>
  <c r="U533" i="6" s="1"/>
  <c r="T533" i="6" a="1"/>
  <c r="T533" i="6" s="1"/>
  <c r="S533" i="6" a="1"/>
  <c r="S533" i="6" s="1"/>
  <c r="R533" i="6" a="1"/>
  <c r="R533" i="6" s="1"/>
  <c r="Q533" i="6"/>
  <c r="Q533" i="6" a="1"/>
  <c r="P533" i="6" a="1"/>
  <c r="P533" i="6" s="1"/>
  <c r="O533" i="6" a="1"/>
  <c r="O533" i="6" s="1"/>
  <c r="N533" i="6" a="1"/>
  <c r="N533" i="6" s="1"/>
  <c r="M533" i="6" a="1"/>
  <c r="M533" i="6" s="1"/>
  <c r="L533" i="6" a="1"/>
  <c r="L533" i="6" s="1"/>
  <c r="K533" i="6" a="1"/>
  <c r="K533" i="6" s="1"/>
  <c r="AI532" i="6" a="1"/>
  <c r="AI532" i="6" s="1"/>
  <c r="AH532" i="6" a="1"/>
  <c r="AH532" i="6" s="1"/>
  <c r="AG532" i="6" a="1"/>
  <c r="AG532" i="6" s="1"/>
  <c r="AF532" i="6"/>
  <c r="AF532" i="6" a="1"/>
  <c r="AE532" i="6" a="1"/>
  <c r="AE532" i="6" s="1"/>
  <c r="AD532" i="6"/>
  <c r="AD532" i="6" a="1"/>
  <c r="AC532" i="6" a="1"/>
  <c r="AC532" i="6" s="1"/>
  <c r="AB532" i="6" a="1"/>
  <c r="AB532" i="6" s="1"/>
  <c r="AA532" i="6" a="1"/>
  <c r="AA532" i="6" s="1"/>
  <c r="Z532" i="6" a="1"/>
  <c r="Z532" i="6" s="1"/>
  <c r="Y532" i="6" a="1"/>
  <c r="Y532" i="6" s="1"/>
  <c r="X532" i="6"/>
  <c r="X532" i="6" a="1"/>
  <c r="W532" i="6" a="1"/>
  <c r="W532" i="6" s="1"/>
  <c r="V532" i="6" a="1"/>
  <c r="V532" i="6" s="1"/>
  <c r="U532" i="6" a="1"/>
  <c r="U532" i="6" s="1"/>
  <c r="T532" i="6" a="1"/>
  <c r="T532" i="6" s="1"/>
  <c r="S532" i="6" a="1"/>
  <c r="S532" i="6" s="1"/>
  <c r="R532" i="6" a="1"/>
  <c r="R532" i="6" s="1"/>
  <c r="Q532" i="6" a="1"/>
  <c r="Q532" i="6" s="1"/>
  <c r="P532" i="6" a="1"/>
  <c r="P532" i="6" s="1"/>
  <c r="O532" i="6" a="1"/>
  <c r="O532" i="6" s="1"/>
  <c r="N532" i="6" a="1"/>
  <c r="N532" i="6" s="1"/>
  <c r="M532" i="6" a="1"/>
  <c r="M532" i="6" s="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a="1"/>
  <c r="AB531" i="6" s="1"/>
  <c r="AA531" i="6" a="1"/>
  <c r="AA531" i="6" s="1"/>
  <c r="Z531" i="6" a="1"/>
  <c r="Z531" i="6" s="1"/>
  <c r="Y531" i="6" a="1"/>
  <c r="Y531" i="6" s="1"/>
  <c r="X531" i="6" a="1"/>
  <c r="X531" i="6" s="1"/>
  <c r="W531" i="6" a="1"/>
  <c r="W531" i="6" s="1"/>
  <c r="V531" i="6" a="1"/>
  <c r="V531" i="6" s="1"/>
  <c r="U531" i="6" a="1"/>
  <c r="U531" i="6" s="1"/>
  <c r="T531" i="6"/>
  <c r="T531" i="6" a="1"/>
  <c r="S531" i="6" a="1"/>
  <c r="S531" i="6" s="1"/>
  <c r="R531" i="6" a="1"/>
  <c r="R531" i="6" s="1"/>
  <c r="Q531" i="6" a="1"/>
  <c r="Q531" i="6" s="1"/>
  <c r="P531" i="6" a="1"/>
  <c r="P531" i="6" s="1"/>
  <c r="O531" i="6" a="1"/>
  <c r="O531" i="6" s="1"/>
  <c r="N531" i="6" a="1"/>
  <c r="N531" i="6" s="1"/>
  <c r="M531" i="6" a="1"/>
  <c r="M531" i="6" s="1"/>
  <c r="L531" i="6"/>
  <c r="L531" i="6" a="1"/>
  <c r="K531" i="6" a="1"/>
  <c r="K531" i="6" s="1"/>
  <c r="AI530" i="6" a="1"/>
  <c r="AI530" i="6" s="1"/>
  <c r="AH530" i="6" a="1"/>
  <c r="AH530" i="6" s="1"/>
  <c r="AG530" i="6" a="1"/>
  <c r="AG530" i="6" s="1"/>
  <c r="AF530" i="6"/>
  <c r="AF530" i="6" a="1"/>
  <c r="AE530" i="6" a="1"/>
  <c r="AE530" i="6" s="1"/>
  <c r="AD530" i="6" a="1"/>
  <c r="AD530" i="6" s="1"/>
  <c r="AC530" i="6" a="1"/>
  <c r="AC530" i="6" s="1"/>
  <c r="AB530" i="6" a="1"/>
  <c r="AB530" i="6" s="1"/>
  <c r="AA530" i="6" a="1"/>
  <c r="AA530" i="6" s="1"/>
  <c r="Z530" i="6" a="1"/>
  <c r="Z530" i="6" s="1"/>
  <c r="Y530" i="6" a="1"/>
  <c r="Y530" i="6" s="1"/>
  <c r="X530" i="6"/>
  <c r="X530" i="6" a="1"/>
  <c r="W530" i="6" a="1"/>
  <c r="W530" i="6" s="1"/>
  <c r="V530" i="6"/>
  <c r="V530" i="6" a="1"/>
  <c r="U530" i="6" a="1"/>
  <c r="U530" i="6" s="1"/>
  <c r="T530" i="6" a="1"/>
  <c r="T530" i="6" s="1"/>
  <c r="S530" i="6" a="1"/>
  <c r="S530" i="6" s="1"/>
  <c r="R530" i="6" a="1"/>
  <c r="R530" i="6" s="1"/>
  <c r="Q530" i="6" a="1"/>
  <c r="Q530" i="6" s="1"/>
  <c r="P530" i="6"/>
  <c r="P530" i="6" a="1"/>
  <c r="O530" i="6" a="1"/>
  <c r="O530" i="6" s="1"/>
  <c r="N530" i="6" a="1"/>
  <c r="N530" i="6" s="1"/>
  <c r="M530" i="6" a="1"/>
  <c r="M530" i="6" s="1"/>
  <c r="L530" i="6" a="1"/>
  <c r="L530" i="6" s="1"/>
  <c r="K530" i="6" a="1"/>
  <c r="K530" i="6" s="1"/>
  <c r="AI529" i="6" a="1"/>
  <c r="AI529" i="6" s="1"/>
  <c r="AH529" i="6"/>
  <c r="AH529" i="6" a="1"/>
  <c r="AG529" i="6" a="1"/>
  <c r="AG529" i="6" s="1"/>
  <c r="AF529" i="6" a="1"/>
  <c r="AF529" i="6" s="1"/>
  <c r="AE529" i="6" a="1"/>
  <c r="AE529" i="6" s="1"/>
  <c r="AD529" i="6" a="1"/>
  <c r="AD529" i="6" s="1"/>
  <c r="AC529" i="6" a="1"/>
  <c r="AC529" i="6" s="1"/>
  <c r="AB529" i="6"/>
  <c r="AB529" i="6" a="1"/>
  <c r="AA529" i="6" a="1"/>
  <c r="AA529" i="6" s="1"/>
  <c r="Z529" i="6" a="1"/>
  <c r="Z529" i="6" s="1"/>
  <c r="Y529" i="6" a="1"/>
  <c r="Y529" i="6" s="1"/>
  <c r="X529" i="6" a="1"/>
  <c r="X529" i="6" s="1"/>
  <c r="W529" i="6" a="1"/>
  <c r="W529" i="6" s="1"/>
  <c r="V529" i="6" a="1"/>
  <c r="V529" i="6" s="1"/>
  <c r="U529" i="6" a="1"/>
  <c r="U529" i="6" s="1"/>
  <c r="T529" i="6" a="1"/>
  <c r="T529" i="6" s="1"/>
  <c r="S529" i="6" a="1"/>
  <c r="S529" i="6" s="1"/>
  <c r="R529" i="6" a="1"/>
  <c r="R529" i="6" s="1"/>
  <c r="Q529" i="6" a="1"/>
  <c r="Q529" i="6" s="1"/>
  <c r="P529" i="6" a="1"/>
  <c r="P529" i="6" s="1"/>
  <c r="O529" i="6" a="1"/>
  <c r="O529" i="6" s="1"/>
  <c r="N529" i="6" a="1"/>
  <c r="N529" i="6" s="1"/>
  <c r="M529" i="6" a="1"/>
  <c r="M529" i="6" s="1"/>
  <c r="L529" i="6"/>
  <c r="L529" i="6" a="1"/>
  <c r="K529" i="6" a="1"/>
  <c r="K529" i="6" s="1"/>
  <c r="AI528" i="6" a="1"/>
  <c r="AI528" i="6" s="1"/>
  <c r="AH528" i="6" a="1"/>
  <c r="AH528" i="6" s="1"/>
  <c r="AG528" i="6" a="1"/>
  <c r="AG528" i="6" s="1"/>
  <c r="AF528" i="6" a="1"/>
  <c r="AF528" i="6" s="1"/>
  <c r="AE528" i="6" a="1"/>
  <c r="AE528" i="6" s="1"/>
  <c r="AD528" i="6" a="1"/>
  <c r="AD528" i="6" s="1"/>
  <c r="AC528" i="6" a="1"/>
  <c r="AC528" i="6" s="1"/>
  <c r="AB528" i="6" a="1"/>
  <c r="AB528" i="6" s="1"/>
  <c r="AA528" i="6" a="1"/>
  <c r="AA528" i="6" s="1"/>
  <c r="Z528" i="6" a="1"/>
  <c r="Z528" i="6" s="1"/>
  <c r="Y528" i="6" a="1"/>
  <c r="Y528" i="6" s="1"/>
  <c r="X528" i="6"/>
  <c r="X528" i="6" a="1"/>
  <c r="W528" i="6" a="1"/>
  <c r="W528" i="6" s="1"/>
  <c r="V528" i="6" a="1"/>
  <c r="V528" i="6" s="1"/>
  <c r="U528" i="6" a="1"/>
  <c r="U528" i="6" s="1"/>
  <c r="T528" i="6" a="1"/>
  <c r="T528" i="6" s="1"/>
  <c r="S528" i="6" a="1"/>
  <c r="S528" i="6" s="1"/>
  <c r="R528" i="6" a="1"/>
  <c r="R528" i="6" s="1"/>
  <c r="Q528" i="6" a="1"/>
  <c r="Q528" i="6" s="1"/>
  <c r="P528" i="6"/>
  <c r="P528" i="6" a="1"/>
  <c r="O528" i="6" a="1"/>
  <c r="O528" i="6" s="1"/>
  <c r="N528" i="6"/>
  <c r="N528" i="6" a="1"/>
  <c r="M528" i="6" a="1"/>
  <c r="M528" i="6" s="1"/>
  <c r="L528" i="6" a="1"/>
  <c r="L528" i="6" s="1"/>
  <c r="K528" i="6" a="1"/>
  <c r="K528" i="6" s="1"/>
  <c r="AI527" i="6" a="1"/>
  <c r="AI527" i="6" s="1"/>
  <c r="AH527" i="6" a="1"/>
  <c r="AH527" i="6" s="1"/>
  <c r="AG527" i="6" a="1"/>
  <c r="AG527" i="6" s="1"/>
  <c r="AF527" i="6" a="1"/>
  <c r="AF527" i="6" s="1"/>
  <c r="AE527" i="6" a="1"/>
  <c r="AE527" i="6" s="1"/>
  <c r="AD527" i="6" a="1"/>
  <c r="AD527" i="6" s="1"/>
  <c r="AC527" i="6" a="1"/>
  <c r="AC527" i="6" s="1"/>
  <c r="AB527" i="6"/>
  <c r="AB527" i="6" a="1"/>
  <c r="AA527" i="6" a="1"/>
  <c r="AA527" i="6" s="1"/>
  <c r="Z527" i="6"/>
  <c r="Z527" i="6" a="1"/>
  <c r="Y527" i="6" a="1"/>
  <c r="Y527" i="6" s="1"/>
  <c r="X527" i="6" a="1"/>
  <c r="X527" i="6" s="1"/>
  <c r="W527" i="6" a="1"/>
  <c r="W527" i="6" s="1"/>
  <c r="V527" i="6" a="1"/>
  <c r="V527" i="6" s="1"/>
  <c r="U527" i="6" a="1"/>
  <c r="U527" i="6" s="1"/>
  <c r="T527" i="6"/>
  <c r="T527" i="6" a="1"/>
  <c r="S527" i="6" a="1"/>
  <c r="S527" i="6" s="1"/>
  <c r="R527" i="6" a="1"/>
  <c r="R527" i="6" s="1"/>
  <c r="Q527" i="6" a="1"/>
  <c r="Q527" i="6" s="1"/>
  <c r="P527" i="6" a="1"/>
  <c r="P527" i="6" s="1"/>
  <c r="O527" i="6" a="1"/>
  <c r="O527" i="6" s="1"/>
  <c r="N527" i="6" a="1"/>
  <c r="N527" i="6" s="1"/>
  <c r="M527" i="6" a="1"/>
  <c r="M527" i="6" s="1"/>
  <c r="L527" i="6" a="1"/>
  <c r="L527" i="6" s="1"/>
  <c r="K527" i="6" a="1"/>
  <c r="K527" i="6" s="1"/>
  <c r="AI526" i="6" a="1"/>
  <c r="AI526" i="6" s="1"/>
  <c r="AH526" i="6" a="1"/>
  <c r="AH526" i="6" s="1"/>
  <c r="AG526" i="6" a="1"/>
  <c r="AG526" i="6" s="1"/>
  <c r="AF526" i="6"/>
  <c r="AF526" i="6" a="1"/>
  <c r="AE526" i="6" a="1"/>
  <c r="AE526" i="6" s="1"/>
  <c r="AD526" i="6" a="1"/>
  <c r="AD526" i="6" s="1"/>
  <c r="AC526" i="6" a="1"/>
  <c r="AC526" i="6" s="1"/>
  <c r="AB526" i="6" a="1"/>
  <c r="AB526" i="6" s="1"/>
  <c r="AA526" i="6" a="1"/>
  <c r="AA526" i="6" s="1"/>
  <c r="Z526" i="6" a="1"/>
  <c r="Z526" i="6" s="1"/>
  <c r="Y526" i="6" a="1"/>
  <c r="Y526" i="6" s="1"/>
  <c r="X526" i="6" a="1"/>
  <c r="X526" i="6" s="1"/>
  <c r="W526" i="6" a="1"/>
  <c r="W526" i="6" s="1"/>
  <c r="V526" i="6" a="1"/>
  <c r="V526" i="6" s="1"/>
  <c r="U526" i="6" a="1"/>
  <c r="U526" i="6" s="1"/>
  <c r="T526" i="6" a="1"/>
  <c r="T526" i="6" s="1"/>
  <c r="S526" i="6" a="1"/>
  <c r="S526" i="6" s="1"/>
  <c r="R526" i="6" a="1"/>
  <c r="R526" i="6" s="1"/>
  <c r="Q526" i="6" a="1"/>
  <c r="Q526" i="6" s="1"/>
  <c r="P526" i="6"/>
  <c r="P526" i="6" a="1"/>
  <c r="O526" i="6" a="1"/>
  <c r="O526" i="6" s="1"/>
  <c r="N526" i="6" a="1"/>
  <c r="N526" i="6" s="1"/>
  <c r="M526" i="6" a="1"/>
  <c r="M526" i="6" s="1"/>
  <c r="L526" i="6" a="1"/>
  <c r="L526" i="6" s="1"/>
  <c r="K526" i="6" a="1"/>
  <c r="K526" i="6" s="1"/>
  <c r="AI525" i="6" a="1"/>
  <c r="AI525" i="6" s="1"/>
  <c r="AH525" i="6" a="1"/>
  <c r="AH525" i="6" s="1"/>
  <c r="AG525" i="6" a="1"/>
  <c r="AG525" i="6" s="1"/>
  <c r="AF525" i="6" a="1"/>
  <c r="AF525" i="6" s="1"/>
  <c r="AE525" i="6" a="1"/>
  <c r="AE525" i="6" s="1"/>
  <c r="AD525" i="6" a="1"/>
  <c r="AD525" i="6" s="1"/>
  <c r="AC525" i="6" a="1"/>
  <c r="AC525" i="6" s="1"/>
  <c r="AB525" i="6"/>
  <c r="AB525" i="6" a="1"/>
  <c r="AA525" i="6" a="1"/>
  <c r="AA525" i="6" s="1"/>
  <c r="Z525" i="6" a="1"/>
  <c r="Z525" i="6" s="1"/>
  <c r="Y525" i="6" a="1"/>
  <c r="Y525" i="6" s="1"/>
  <c r="X525" i="6" a="1"/>
  <c r="X525" i="6" s="1"/>
  <c r="W525" i="6" a="1"/>
  <c r="W525" i="6" s="1"/>
  <c r="V525" i="6" a="1"/>
  <c r="V525" i="6" s="1"/>
  <c r="U525" i="6" a="1"/>
  <c r="U525" i="6" s="1"/>
  <c r="T525" i="6"/>
  <c r="T525" i="6" a="1"/>
  <c r="S525" i="6" a="1"/>
  <c r="S525" i="6" s="1"/>
  <c r="R525" i="6"/>
  <c r="R525" i="6" a="1"/>
  <c r="Q525" i="6" a="1"/>
  <c r="Q525" i="6" s="1"/>
  <c r="P525" i="6" a="1"/>
  <c r="P525" i="6" s="1"/>
  <c r="O525" i="6" a="1"/>
  <c r="O525" i="6" s="1"/>
  <c r="N525" i="6" a="1"/>
  <c r="N525" i="6" s="1"/>
  <c r="M525" i="6" a="1"/>
  <c r="M525" i="6" s="1"/>
  <c r="L525" i="6"/>
  <c r="L525" i="6" a="1"/>
  <c r="K525" i="6" a="1"/>
  <c r="K525" i="6" s="1"/>
  <c r="AI524" i="6" a="1"/>
  <c r="AI524" i="6" s="1"/>
  <c r="AH524" i="6" a="1"/>
  <c r="AH524" i="6" s="1"/>
  <c r="AG524" i="6" a="1"/>
  <c r="AG524" i="6" s="1"/>
  <c r="AF524" i="6"/>
  <c r="AF524" i="6" a="1"/>
  <c r="AE524" i="6" a="1"/>
  <c r="AE524" i="6" s="1"/>
  <c r="AD524" i="6"/>
  <c r="AD524" i="6" a="1"/>
  <c r="AC524" i="6" a="1"/>
  <c r="AC524" i="6" s="1"/>
  <c r="AB524" i="6" a="1"/>
  <c r="AB524" i="6" s="1"/>
  <c r="AA524" i="6" a="1"/>
  <c r="AA524" i="6" s="1"/>
  <c r="Z524" i="6" a="1"/>
  <c r="Z524" i="6" s="1"/>
  <c r="Y524" i="6" a="1"/>
  <c r="Y524" i="6" s="1"/>
  <c r="X524" i="6"/>
  <c r="X524" i="6" a="1"/>
  <c r="W524" i="6" a="1"/>
  <c r="W524" i="6" s="1"/>
  <c r="V524" i="6" a="1"/>
  <c r="V524" i="6" s="1"/>
  <c r="U524" i="6" a="1"/>
  <c r="U524" i="6" s="1"/>
  <c r="T524" i="6" a="1"/>
  <c r="T524" i="6" s="1"/>
  <c r="S524" i="6" a="1"/>
  <c r="S524" i="6" s="1"/>
  <c r="R524" i="6" a="1"/>
  <c r="R524" i="6" s="1"/>
  <c r="Q524" i="6" a="1"/>
  <c r="Q524" i="6" s="1"/>
  <c r="P524" i="6" a="1"/>
  <c r="P524" i="6" s="1"/>
  <c r="O524" i="6" a="1"/>
  <c r="O524" i="6" s="1"/>
  <c r="N524" i="6" a="1"/>
  <c r="N524" i="6" s="1"/>
  <c r="M524" i="6" a="1"/>
  <c r="M524" i="6" s="1"/>
  <c r="L524" i="6" a="1"/>
  <c r="L524" i="6" s="1"/>
  <c r="K524" i="6" a="1"/>
  <c r="K524" i="6" s="1"/>
  <c r="AI523" i="6" a="1"/>
  <c r="AI523" i="6" s="1"/>
  <c r="AH523" i="6" a="1"/>
  <c r="AH523" i="6" s="1"/>
  <c r="AG523" i="6" a="1"/>
  <c r="AG523" i="6" s="1"/>
  <c r="AF523" i="6" a="1"/>
  <c r="AF523" i="6" s="1"/>
  <c r="AE523" i="6" a="1"/>
  <c r="AE523" i="6" s="1"/>
  <c r="AD523" i="6" a="1"/>
  <c r="AD523" i="6" s="1"/>
  <c r="AC523" i="6" a="1"/>
  <c r="AC523" i="6" s="1"/>
  <c r="AB523" i="6" a="1"/>
  <c r="AB523" i="6" s="1"/>
  <c r="AA523" i="6" a="1"/>
  <c r="AA523" i="6" s="1"/>
  <c r="Z523" i="6" a="1"/>
  <c r="Z523" i="6" s="1"/>
  <c r="Y523" i="6" a="1"/>
  <c r="Y523" i="6" s="1"/>
  <c r="X523" i="6" a="1"/>
  <c r="X523" i="6" s="1"/>
  <c r="W523" i="6" a="1"/>
  <c r="W523" i="6" s="1"/>
  <c r="V523" i="6" a="1"/>
  <c r="V523" i="6" s="1"/>
  <c r="U523" i="6" a="1"/>
  <c r="U523" i="6" s="1"/>
  <c r="T523" i="6"/>
  <c r="T523" i="6" a="1"/>
  <c r="S523" i="6" a="1"/>
  <c r="S523" i="6" s="1"/>
  <c r="R523" i="6" a="1"/>
  <c r="R523" i="6" s="1"/>
  <c r="Q523" i="6" a="1"/>
  <c r="Q523" i="6" s="1"/>
  <c r="P523" i="6" a="1"/>
  <c r="P523" i="6" s="1"/>
  <c r="O523" i="6" a="1"/>
  <c r="O523" i="6" s="1"/>
  <c r="N523" i="6" a="1"/>
  <c r="N523" i="6" s="1"/>
  <c r="M523" i="6" a="1"/>
  <c r="M523" i="6" s="1"/>
  <c r="L523" i="6"/>
  <c r="L523" i="6" a="1"/>
  <c r="K523" i="6" a="1"/>
  <c r="K523" i="6" s="1"/>
  <c r="AI522" i="6" a="1"/>
  <c r="AI522" i="6" s="1"/>
  <c r="AH522" i="6" a="1"/>
  <c r="AH522" i="6" s="1"/>
  <c r="AG522" i="6" a="1"/>
  <c r="AG522" i="6" s="1"/>
  <c r="AF522" i="6"/>
  <c r="AF522" i="6" a="1"/>
  <c r="AE522" i="6" a="1"/>
  <c r="AE522" i="6" s="1"/>
  <c r="AD522" i="6" a="1"/>
  <c r="AD522" i="6" s="1"/>
  <c r="AC522" i="6" a="1"/>
  <c r="AC522" i="6" s="1"/>
  <c r="AB522" i="6" a="1"/>
  <c r="AB522" i="6" s="1"/>
  <c r="AA522" i="6" a="1"/>
  <c r="AA522" i="6" s="1"/>
  <c r="Z522" i="6" a="1"/>
  <c r="Z522" i="6" s="1"/>
  <c r="Y522" i="6" a="1"/>
  <c r="Y522" i="6" s="1"/>
  <c r="X522" i="6"/>
  <c r="X522" i="6" a="1"/>
  <c r="W522" i="6" a="1"/>
  <c r="W522" i="6" s="1"/>
  <c r="V522" i="6"/>
  <c r="V522" i="6" a="1"/>
  <c r="U522" i="6" a="1"/>
  <c r="U522" i="6" s="1"/>
  <c r="T522" i="6" a="1"/>
  <c r="T522" i="6" s="1"/>
  <c r="S522" i="6" a="1"/>
  <c r="S522" i="6" s="1"/>
  <c r="R522" i="6" a="1"/>
  <c r="R522" i="6" s="1"/>
  <c r="Q522" i="6" a="1"/>
  <c r="Q522" i="6" s="1"/>
  <c r="P522" i="6"/>
  <c r="P522" i="6" a="1"/>
  <c r="O522" i="6" a="1"/>
  <c r="O522" i="6" s="1"/>
  <c r="N522" i="6" a="1"/>
  <c r="N522" i="6" s="1"/>
  <c r="M522" i="6" a="1"/>
  <c r="M522" i="6" s="1"/>
  <c r="L522" i="6" a="1"/>
  <c r="L522" i="6" s="1"/>
  <c r="K522" i="6" a="1"/>
  <c r="K522" i="6" s="1"/>
  <c r="AI521" i="6" a="1"/>
  <c r="AI521" i="6" s="1"/>
  <c r="AH521" i="6"/>
  <c r="AH521" i="6" a="1"/>
  <c r="AG521" i="6" a="1"/>
  <c r="AG521" i="6" s="1"/>
  <c r="AF521" i="6" a="1"/>
  <c r="AF521" i="6" s="1"/>
  <c r="AE521" i="6" a="1"/>
  <c r="AE521" i="6" s="1"/>
  <c r="AD521" i="6" a="1"/>
  <c r="AD521" i="6" s="1"/>
  <c r="AC521" i="6" a="1"/>
  <c r="AC521" i="6" s="1"/>
  <c r="AB521" i="6"/>
  <c r="AB521" i="6" a="1"/>
  <c r="AA521" i="6" a="1"/>
  <c r="AA521" i="6" s="1"/>
  <c r="Z521" i="6" a="1"/>
  <c r="Z521" i="6" s="1"/>
  <c r="Y521" i="6" a="1"/>
  <c r="Y521" i="6" s="1"/>
  <c r="X521" i="6" a="1"/>
  <c r="X521" i="6" s="1"/>
  <c r="W521" i="6" a="1"/>
  <c r="W521" i="6" s="1"/>
  <c r="V521" i="6" a="1"/>
  <c r="V521" i="6" s="1"/>
  <c r="U521" i="6" a="1"/>
  <c r="U521" i="6" s="1"/>
  <c r="T521" i="6" a="1"/>
  <c r="T521" i="6" s="1"/>
  <c r="S521" i="6" a="1"/>
  <c r="S521" i="6" s="1"/>
  <c r="R521" i="6" a="1"/>
  <c r="R521" i="6" s="1"/>
  <c r="Q521" i="6" a="1"/>
  <c r="Q521" i="6" s="1"/>
  <c r="P521" i="6" a="1"/>
  <c r="P521" i="6" s="1"/>
  <c r="O521" i="6" a="1"/>
  <c r="O521" i="6" s="1"/>
  <c r="N521" i="6" a="1"/>
  <c r="N521" i="6" s="1"/>
  <c r="M521" i="6" a="1"/>
  <c r="M521" i="6" s="1"/>
  <c r="L521" i="6"/>
  <c r="L521" i="6" a="1"/>
  <c r="K521" i="6" a="1"/>
  <c r="K521" i="6" s="1"/>
  <c r="AI520" i="6" a="1"/>
  <c r="AI520" i="6" s="1"/>
  <c r="AH520" i="6" a="1"/>
  <c r="AH520" i="6" s="1"/>
  <c r="AG520" i="6" a="1"/>
  <c r="AG520" i="6" s="1"/>
  <c r="AF520" i="6" a="1"/>
  <c r="AF520" i="6" s="1"/>
  <c r="AE520" i="6" a="1"/>
  <c r="AE520" i="6" s="1"/>
  <c r="AD520" i="6" a="1"/>
  <c r="AD520" i="6" s="1"/>
  <c r="AC520" i="6" a="1"/>
  <c r="AC520" i="6" s="1"/>
  <c r="AB520" i="6" a="1"/>
  <c r="AB520" i="6" s="1"/>
  <c r="AA520" i="6" a="1"/>
  <c r="AA520" i="6" s="1"/>
  <c r="Z520" i="6" a="1"/>
  <c r="Z520" i="6" s="1"/>
  <c r="Y520" i="6" a="1"/>
  <c r="Y520" i="6" s="1"/>
  <c r="X520" i="6"/>
  <c r="X520" i="6" a="1"/>
  <c r="W520" i="6" a="1"/>
  <c r="W520" i="6" s="1"/>
  <c r="V520" i="6" a="1"/>
  <c r="V520" i="6" s="1"/>
  <c r="U520" i="6" a="1"/>
  <c r="U520" i="6" s="1"/>
  <c r="T520" i="6" a="1"/>
  <c r="T520" i="6" s="1"/>
  <c r="S520" i="6" a="1"/>
  <c r="S520" i="6" s="1"/>
  <c r="R520" i="6" a="1"/>
  <c r="R520" i="6" s="1"/>
  <c r="Q520" i="6" a="1"/>
  <c r="Q520" i="6" s="1"/>
  <c r="P520" i="6"/>
  <c r="P520" i="6" a="1"/>
  <c r="O520" i="6" a="1"/>
  <c r="O520" i="6" s="1"/>
  <c r="N520" i="6"/>
  <c r="N520" i="6" a="1"/>
  <c r="M520" i="6" a="1"/>
  <c r="M520" i="6" s="1"/>
  <c r="L520" i="6" a="1"/>
  <c r="L520" i="6" s="1"/>
  <c r="K520" i="6" a="1"/>
  <c r="K520" i="6" s="1"/>
  <c r="AI519" i="6" a="1"/>
  <c r="AI519" i="6" s="1"/>
  <c r="AH519" i="6" a="1"/>
  <c r="AH519" i="6" s="1"/>
  <c r="AG519" i="6" a="1"/>
  <c r="AG519" i="6" s="1"/>
  <c r="AF519" i="6" a="1"/>
  <c r="AF519" i="6" s="1"/>
  <c r="AE519" i="6" a="1"/>
  <c r="AE519" i="6" s="1"/>
  <c r="AD519" i="6" a="1"/>
  <c r="AD519" i="6" s="1"/>
  <c r="AC519" i="6" a="1"/>
  <c r="AC519" i="6" s="1"/>
  <c r="AB519" i="6"/>
  <c r="AB519" i="6" a="1"/>
  <c r="AA519" i="6" a="1"/>
  <c r="AA519" i="6" s="1"/>
  <c r="Z519" i="6"/>
  <c r="Z519" i="6" a="1"/>
  <c r="Y519" i="6" a="1"/>
  <c r="Y519" i="6" s="1"/>
  <c r="X519" i="6" a="1"/>
  <c r="X519" i="6" s="1"/>
  <c r="W519" i="6" a="1"/>
  <c r="W519" i="6" s="1"/>
  <c r="V519" i="6" a="1"/>
  <c r="V519" i="6" s="1"/>
  <c r="U519" i="6" a="1"/>
  <c r="U519" i="6" s="1"/>
  <c r="T519" i="6"/>
  <c r="T519" i="6" a="1"/>
  <c r="S519" i="6" a="1"/>
  <c r="S519" i="6" s="1"/>
  <c r="R519" i="6" a="1"/>
  <c r="R519" i="6" s="1"/>
  <c r="Q519" i="6" a="1"/>
  <c r="Q519" i="6" s="1"/>
  <c r="P519" i="6" a="1"/>
  <c r="P519" i="6" s="1"/>
  <c r="O519" i="6" a="1"/>
  <c r="O519" i="6" s="1"/>
  <c r="N519" i="6" a="1"/>
  <c r="N519" i="6" s="1"/>
  <c r="M519" i="6" a="1"/>
  <c r="M519" i="6" s="1"/>
  <c r="L519" i="6" a="1"/>
  <c r="L519" i="6" s="1"/>
  <c r="K519" i="6" a="1"/>
  <c r="K519" i="6" s="1"/>
  <c r="AI518" i="6" a="1"/>
  <c r="AI518" i="6" s="1"/>
  <c r="AH518" i="6" a="1"/>
  <c r="AH518" i="6" s="1"/>
  <c r="AG518" i="6" a="1"/>
  <c r="AG518" i="6" s="1"/>
  <c r="AF518" i="6"/>
  <c r="AF518" i="6" a="1"/>
  <c r="AE518" i="6" a="1"/>
  <c r="AE518" i="6" s="1"/>
  <c r="AD518" i="6" a="1"/>
  <c r="AD518" i="6" s="1"/>
  <c r="AC518" i="6" a="1"/>
  <c r="AC518" i="6" s="1"/>
  <c r="AB518" i="6" a="1"/>
  <c r="AB518" i="6" s="1"/>
  <c r="AA518" i="6" a="1"/>
  <c r="AA518" i="6" s="1"/>
  <c r="Z518" i="6" a="1"/>
  <c r="Z518" i="6" s="1"/>
  <c r="Y518" i="6" a="1"/>
  <c r="Y518" i="6" s="1"/>
  <c r="X518" i="6" a="1"/>
  <c r="X518" i="6" s="1"/>
  <c r="W518" i="6" a="1"/>
  <c r="W518" i="6" s="1"/>
  <c r="V518" i="6" a="1"/>
  <c r="V518" i="6" s="1"/>
  <c r="U518" i="6" a="1"/>
  <c r="U518" i="6" s="1"/>
  <c r="T518" i="6" a="1"/>
  <c r="T518" i="6" s="1"/>
  <c r="S518" i="6" a="1"/>
  <c r="S518" i="6" s="1"/>
  <c r="R518" i="6" a="1"/>
  <c r="R518" i="6" s="1"/>
  <c r="Q518" i="6" a="1"/>
  <c r="Q518" i="6" s="1"/>
  <c r="P518" i="6"/>
  <c r="P518" i="6" a="1"/>
  <c r="O518" i="6" a="1"/>
  <c r="O518" i="6" s="1"/>
  <c r="N518" i="6" a="1"/>
  <c r="N518" i="6" s="1"/>
  <c r="M518" i="6" a="1"/>
  <c r="M518" i="6" s="1"/>
  <c r="L518" i="6" a="1"/>
  <c r="L518" i="6" s="1"/>
  <c r="K518" i="6" a="1"/>
  <c r="K518" i="6" s="1"/>
  <c r="AI517" i="6" a="1"/>
  <c r="AI517" i="6" s="1"/>
  <c r="AH517" i="6" a="1"/>
  <c r="AH517" i="6" s="1"/>
  <c r="AG517" i="6" a="1"/>
  <c r="AG517" i="6" s="1"/>
  <c r="AF517" i="6" a="1"/>
  <c r="AF517" i="6" s="1"/>
  <c r="AE517" i="6" a="1"/>
  <c r="AE517" i="6" s="1"/>
  <c r="AD517" i="6" a="1"/>
  <c r="AD517" i="6" s="1"/>
  <c r="AC517" i="6" a="1"/>
  <c r="AC517" i="6" s="1"/>
  <c r="AB517" i="6"/>
  <c r="AB517" i="6" a="1"/>
  <c r="AA517" i="6" a="1"/>
  <c r="AA517" i="6" s="1"/>
  <c r="Z517" i="6" a="1"/>
  <c r="Z517" i="6" s="1"/>
  <c r="Y517" i="6" a="1"/>
  <c r="Y517" i="6" s="1"/>
  <c r="X517" i="6" a="1"/>
  <c r="X517" i="6" s="1"/>
  <c r="W517" i="6" a="1"/>
  <c r="W517" i="6" s="1"/>
  <c r="V517" i="6" a="1"/>
  <c r="V517" i="6" s="1"/>
  <c r="U517" i="6" a="1"/>
  <c r="U517" i="6" s="1"/>
  <c r="T517" i="6"/>
  <c r="T517" i="6" a="1"/>
  <c r="S517" i="6" a="1"/>
  <c r="S517" i="6" s="1"/>
  <c r="R517" i="6"/>
  <c r="R517" i="6" a="1"/>
  <c r="Q517" i="6" a="1"/>
  <c r="Q517" i="6" s="1"/>
  <c r="P517" i="6" a="1"/>
  <c r="P517" i="6" s="1"/>
  <c r="O517" i="6" a="1"/>
  <c r="O517" i="6" s="1"/>
  <c r="N517" i="6" a="1"/>
  <c r="N517" i="6" s="1"/>
  <c r="M517" i="6" a="1"/>
  <c r="M517" i="6" s="1"/>
  <c r="L517" i="6"/>
  <c r="L517" i="6" a="1"/>
  <c r="K517" i="6" a="1"/>
  <c r="K517" i="6" s="1"/>
  <c r="AI516" i="6" a="1"/>
  <c r="AI516" i="6" s="1"/>
  <c r="AH516" i="6" a="1"/>
  <c r="AH516" i="6" s="1"/>
  <c r="AG516" i="6" a="1"/>
  <c r="AG516" i="6" s="1"/>
  <c r="AF516" i="6"/>
  <c r="AF516" i="6" a="1"/>
  <c r="AE516" i="6" a="1"/>
  <c r="AE516" i="6" s="1"/>
  <c r="AD516" i="6"/>
  <c r="AD516" i="6" a="1"/>
  <c r="AC516" i="6" a="1"/>
  <c r="AC516" i="6" s="1"/>
  <c r="AB516" i="6" a="1"/>
  <c r="AB516" i="6" s="1"/>
  <c r="AA516" i="6" a="1"/>
  <c r="AA516" i="6" s="1"/>
  <c r="Z516" i="6" a="1"/>
  <c r="Z516" i="6" s="1"/>
  <c r="Y516" i="6" a="1"/>
  <c r="Y516" i="6" s="1"/>
  <c r="X516" i="6"/>
  <c r="X516" i="6" a="1"/>
  <c r="W516" i="6" a="1"/>
  <c r="W516" i="6" s="1"/>
  <c r="V516" i="6" a="1"/>
  <c r="V516" i="6" s="1"/>
  <c r="U516" i="6" a="1"/>
  <c r="U516" i="6" s="1"/>
  <c r="T516" i="6" a="1"/>
  <c r="T516" i="6" s="1"/>
  <c r="S516" i="6" a="1"/>
  <c r="S516" i="6" s="1"/>
  <c r="R516" i="6" a="1"/>
  <c r="R516" i="6" s="1"/>
  <c r="Q516" i="6" a="1"/>
  <c r="Q516" i="6" s="1"/>
  <c r="P516" i="6" a="1"/>
  <c r="P516" i="6" s="1"/>
  <c r="O516" i="6" a="1"/>
  <c r="O516" i="6" s="1"/>
  <c r="N516" i="6" a="1"/>
  <c r="N516" i="6" s="1"/>
  <c r="M516" i="6" a="1"/>
  <c r="M516" i="6" s="1"/>
  <c r="L516" i="6" a="1"/>
  <c r="L516" i="6" s="1"/>
  <c r="K516" i="6" a="1"/>
  <c r="K516" i="6" s="1"/>
  <c r="AI515" i="6" a="1"/>
  <c r="AI515" i="6" s="1"/>
  <c r="AH515" i="6" a="1"/>
  <c r="AH515" i="6" s="1"/>
  <c r="AG515" i="6" a="1"/>
  <c r="AG515" i="6" s="1"/>
  <c r="AF515" i="6" a="1"/>
  <c r="AF515" i="6" s="1"/>
  <c r="AE515" i="6" a="1"/>
  <c r="AE515" i="6" s="1"/>
  <c r="AD515" i="6" a="1"/>
  <c r="AD515" i="6" s="1"/>
  <c r="AC515" i="6" a="1"/>
  <c r="AC515" i="6" s="1"/>
  <c r="AB515" i="6" a="1"/>
  <c r="AB515" i="6" s="1"/>
  <c r="AA515" i="6" a="1"/>
  <c r="AA515" i="6" s="1"/>
  <c r="Z515" i="6" a="1"/>
  <c r="Z515" i="6" s="1"/>
  <c r="Y515" i="6" a="1"/>
  <c r="Y515" i="6" s="1"/>
  <c r="X515" i="6" a="1"/>
  <c r="X515" i="6" s="1"/>
  <c r="W515" i="6" a="1"/>
  <c r="W515" i="6" s="1"/>
  <c r="V515" i="6" a="1"/>
  <c r="V515" i="6" s="1"/>
  <c r="U515" i="6" a="1"/>
  <c r="U515" i="6" s="1"/>
  <c r="T515" i="6"/>
  <c r="T515" i="6" a="1"/>
  <c r="S515" i="6" a="1"/>
  <c r="S515" i="6" s="1"/>
  <c r="R515" i="6"/>
  <c r="R515" i="6" a="1"/>
  <c r="Q515" i="6" a="1"/>
  <c r="Q515" i="6" s="1"/>
  <c r="P515" i="6" a="1"/>
  <c r="P515" i="6" s="1"/>
  <c r="O515" i="6" a="1"/>
  <c r="O515" i="6" s="1"/>
  <c r="N515" i="6" a="1"/>
  <c r="N515" i="6" s="1"/>
  <c r="M515" i="6" a="1"/>
  <c r="M515" i="6" s="1"/>
  <c r="L515" i="6" a="1"/>
  <c r="L515" i="6" s="1"/>
  <c r="K515" i="6" a="1"/>
  <c r="K515" i="6" s="1"/>
  <c r="AI514" i="6" a="1"/>
  <c r="AI514" i="6" s="1"/>
  <c r="AH514" i="6" a="1"/>
  <c r="AH514" i="6" s="1"/>
  <c r="AG514" i="6" a="1"/>
  <c r="AG514" i="6" s="1"/>
  <c r="AF514" i="6" a="1"/>
  <c r="AF514" i="6" s="1"/>
  <c r="AE514" i="6" a="1"/>
  <c r="AE514" i="6" s="1"/>
  <c r="AD514" i="6"/>
  <c r="AD514" i="6" a="1"/>
  <c r="AC514" i="6" a="1"/>
  <c r="AC514" i="6" s="1"/>
  <c r="AB514" i="6" a="1"/>
  <c r="AB514" i="6" s="1"/>
  <c r="AA514" i="6" a="1"/>
  <c r="AA514" i="6" s="1"/>
  <c r="Z514" i="6" a="1"/>
  <c r="Z514" i="6" s="1"/>
  <c r="Y514" i="6" a="1"/>
  <c r="Y514" i="6" s="1"/>
  <c r="X514" i="6" a="1"/>
  <c r="X514" i="6" s="1"/>
  <c r="W514" i="6" a="1"/>
  <c r="W514" i="6" s="1"/>
  <c r="V514" i="6"/>
  <c r="V514" i="6" a="1"/>
  <c r="U514" i="6" a="1"/>
  <c r="U514" i="6" s="1"/>
  <c r="T514" i="6" a="1"/>
  <c r="T514" i="6" s="1"/>
  <c r="S514" i="6" a="1"/>
  <c r="S514" i="6" s="1"/>
  <c r="R514" i="6" a="1"/>
  <c r="R514" i="6" s="1"/>
  <c r="Q514" i="6" a="1"/>
  <c r="Q514" i="6" s="1"/>
  <c r="P514" i="6"/>
  <c r="P514" i="6" a="1"/>
  <c r="O514" i="6" a="1"/>
  <c r="O514" i="6" s="1"/>
  <c r="N514" i="6" a="1"/>
  <c r="N514" i="6" s="1"/>
  <c r="M514" i="6" a="1"/>
  <c r="M514" i="6" s="1"/>
  <c r="L514" i="6" a="1"/>
  <c r="L514" i="6" s="1"/>
  <c r="K514" i="6" a="1"/>
  <c r="K514" i="6" s="1"/>
  <c r="AI513" i="6" a="1"/>
  <c r="AI513" i="6" s="1"/>
  <c r="AH513" i="6"/>
  <c r="AH513" i="6" a="1"/>
  <c r="AG513" i="6" a="1"/>
  <c r="AG513" i="6" s="1"/>
  <c r="AF513" i="6" a="1"/>
  <c r="AF513" i="6" s="1"/>
  <c r="AE513" i="6" a="1"/>
  <c r="AE513" i="6" s="1"/>
  <c r="AD513" i="6" a="1"/>
  <c r="AD513" i="6" s="1"/>
  <c r="AC513" i="6" a="1"/>
  <c r="AC513" i="6" s="1"/>
  <c r="AB513" i="6"/>
  <c r="AB513" i="6" a="1"/>
  <c r="AA513" i="6" a="1"/>
  <c r="AA513" i="6" s="1"/>
  <c r="Z513" i="6" a="1"/>
  <c r="Z513" i="6" s="1"/>
  <c r="Y513" i="6" a="1"/>
  <c r="Y513" i="6" s="1"/>
  <c r="X513" i="6" a="1"/>
  <c r="X513" i="6" s="1"/>
  <c r="W513" i="6" a="1"/>
  <c r="W513" i="6" s="1"/>
  <c r="V513" i="6" a="1"/>
  <c r="V513" i="6" s="1"/>
  <c r="U513" i="6" a="1"/>
  <c r="U513" i="6" s="1"/>
  <c r="T513" i="6"/>
  <c r="T513" i="6" a="1"/>
  <c r="S513" i="6" a="1"/>
  <c r="S513" i="6" s="1"/>
  <c r="R513" i="6" a="1"/>
  <c r="R513" i="6" s="1"/>
  <c r="Q513" i="6" a="1"/>
  <c r="Q513" i="6" s="1"/>
  <c r="P513" i="6" a="1"/>
  <c r="P513" i="6" s="1"/>
  <c r="O513" i="6" a="1"/>
  <c r="O513" i="6" s="1"/>
  <c r="N513" i="6" a="1"/>
  <c r="N513" i="6" s="1"/>
  <c r="M513" i="6" a="1"/>
  <c r="M513" i="6" s="1"/>
  <c r="L513" i="6"/>
  <c r="L513" i="6" a="1"/>
  <c r="K513" i="6" a="1"/>
  <c r="K513" i="6" s="1"/>
  <c r="AI512" i="6" a="1"/>
  <c r="AI512" i="6" s="1"/>
  <c r="AH512" i="6" a="1"/>
  <c r="AH512" i="6" s="1"/>
  <c r="AG512" i="6" a="1"/>
  <c r="AG512" i="6" s="1"/>
  <c r="AF512" i="6"/>
  <c r="AF512" i="6" a="1"/>
  <c r="AE512" i="6" a="1"/>
  <c r="AE512" i="6" s="1"/>
  <c r="AD512" i="6" a="1"/>
  <c r="AD512" i="6" s="1"/>
  <c r="AC512" i="6" a="1"/>
  <c r="AC512" i="6" s="1"/>
  <c r="AB512" i="6" a="1"/>
  <c r="AB512" i="6" s="1"/>
  <c r="AA512" i="6" a="1"/>
  <c r="AA512" i="6" s="1"/>
  <c r="Z512" i="6" a="1"/>
  <c r="Z512" i="6" s="1"/>
  <c r="Y512" i="6" a="1"/>
  <c r="Y512" i="6" s="1"/>
  <c r="X512" i="6" a="1"/>
  <c r="X512" i="6" s="1"/>
  <c r="W512" i="6" a="1"/>
  <c r="W512" i="6" s="1"/>
  <c r="V512" i="6"/>
  <c r="V512" i="6" a="1"/>
  <c r="U512" i="6" a="1"/>
  <c r="U512" i="6" s="1"/>
  <c r="T512" i="6" a="1"/>
  <c r="T512" i="6" s="1"/>
  <c r="S512" i="6" a="1"/>
  <c r="S512" i="6" s="1"/>
  <c r="R512" i="6" a="1"/>
  <c r="R512" i="6" s="1"/>
  <c r="Q512" i="6" a="1"/>
  <c r="Q512" i="6" s="1"/>
  <c r="P512" i="6" a="1"/>
  <c r="P512" i="6" s="1"/>
  <c r="O512" i="6" a="1"/>
  <c r="O512" i="6" s="1"/>
  <c r="N512" i="6" a="1"/>
  <c r="N512" i="6" s="1"/>
  <c r="M512" i="6" a="1"/>
  <c r="M512" i="6" s="1"/>
  <c r="L512" i="6" a="1"/>
  <c r="L512" i="6" s="1"/>
  <c r="K512" i="6" a="1"/>
  <c r="K512" i="6" s="1"/>
  <c r="AI511" i="6" a="1"/>
  <c r="AI511" i="6" s="1"/>
  <c r="AH511" i="6" a="1"/>
  <c r="AH511" i="6" s="1"/>
  <c r="AG511" i="6" a="1"/>
  <c r="AG511" i="6" s="1"/>
  <c r="AF511" i="6" a="1"/>
  <c r="AF511" i="6" s="1"/>
  <c r="AE511" i="6" a="1"/>
  <c r="AE511" i="6" s="1"/>
  <c r="AD511" i="6" a="1"/>
  <c r="AD511" i="6" s="1"/>
  <c r="AC511" i="6" a="1"/>
  <c r="AC511" i="6" s="1"/>
  <c r="AB511" i="6"/>
  <c r="AB511" i="6" a="1"/>
  <c r="AA511" i="6" a="1"/>
  <c r="AA511" i="6" s="1"/>
  <c r="Z511" i="6" a="1"/>
  <c r="Z511" i="6" s="1"/>
  <c r="Y511" i="6" a="1"/>
  <c r="Y511" i="6" s="1"/>
  <c r="X511" i="6" a="1"/>
  <c r="X511" i="6" s="1"/>
  <c r="W511" i="6" a="1"/>
  <c r="W511" i="6" s="1"/>
  <c r="V511" i="6" a="1"/>
  <c r="V511" i="6" s="1"/>
  <c r="U511" i="6" a="1"/>
  <c r="U511" i="6" s="1"/>
  <c r="T511" i="6" a="1"/>
  <c r="T511" i="6" s="1"/>
  <c r="S511" i="6" a="1"/>
  <c r="S511" i="6" s="1"/>
  <c r="R511" i="6"/>
  <c r="R511" i="6" a="1"/>
  <c r="Q511" i="6" a="1"/>
  <c r="Q511" i="6" s="1"/>
  <c r="P511" i="6" a="1"/>
  <c r="P511" i="6" s="1"/>
  <c r="O511" i="6" a="1"/>
  <c r="O511" i="6" s="1"/>
  <c r="N511" i="6" a="1"/>
  <c r="N511" i="6" s="1"/>
  <c r="M511" i="6" a="1"/>
  <c r="M511" i="6" s="1"/>
  <c r="L511" i="6" a="1"/>
  <c r="L511" i="6" s="1"/>
  <c r="K511" i="6" a="1"/>
  <c r="K511" i="6" s="1"/>
  <c r="AI510" i="6" a="1"/>
  <c r="AI510" i="6" s="1"/>
  <c r="AH510" i="6" a="1"/>
  <c r="AH510" i="6" s="1"/>
  <c r="AG510" i="6" a="1"/>
  <c r="AG510" i="6" s="1"/>
  <c r="AF510" i="6" a="1"/>
  <c r="AF510" i="6" s="1"/>
  <c r="AE510" i="6" a="1"/>
  <c r="AE510" i="6" s="1"/>
  <c r="AD510" i="6"/>
  <c r="AD510" i="6" a="1"/>
  <c r="AC510" i="6" a="1"/>
  <c r="AC510" i="6" s="1"/>
  <c r="AB510" i="6" a="1"/>
  <c r="AB510" i="6" s="1"/>
  <c r="AA510" i="6" a="1"/>
  <c r="AA510" i="6" s="1"/>
  <c r="Z510" i="6" a="1"/>
  <c r="Z510" i="6" s="1"/>
  <c r="Y510" i="6" a="1"/>
  <c r="Y510" i="6" s="1"/>
  <c r="X510" i="6" a="1"/>
  <c r="X510" i="6" s="1"/>
  <c r="W510" i="6" a="1"/>
  <c r="W510" i="6" s="1"/>
  <c r="V510" i="6" a="1"/>
  <c r="V510" i="6" s="1"/>
  <c r="U510" i="6" a="1"/>
  <c r="U510" i="6" s="1"/>
  <c r="T510" i="6" a="1"/>
  <c r="T510" i="6" s="1"/>
  <c r="S510" i="6" a="1"/>
  <c r="S510" i="6" s="1"/>
  <c r="R510" i="6" a="1"/>
  <c r="R510" i="6" s="1"/>
  <c r="Q510" i="6" a="1"/>
  <c r="Q510" i="6" s="1"/>
  <c r="P510" i="6"/>
  <c r="P510" i="6" a="1"/>
  <c r="O510" i="6" a="1"/>
  <c r="O510" i="6" s="1"/>
  <c r="N510" i="6" a="1"/>
  <c r="N510" i="6" s="1"/>
  <c r="M510" i="6" a="1"/>
  <c r="M510" i="6" s="1"/>
  <c r="L510" i="6" a="1"/>
  <c r="L510" i="6" s="1"/>
  <c r="K510" i="6" a="1"/>
  <c r="K510" i="6" s="1"/>
  <c r="AI509" i="6" a="1"/>
  <c r="AI509" i="6" s="1"/>
  <c r="AH509" i="6" a="1"/>
  <c r="AH509" i="6" s="1"/>
  <c r="AG509" i="6" a="1"/>
  <c r="AG509" i="6" s="1"/>
  <c r="AF509" i="6" a="1"/>
  <c r="AF509" i="6" s="1"/>
  <c r="AE509" i="6" a="1"/>
  <c r="AE509" i="6" s="1"/>
  <c r="AD509" i="6" a="1"/>
  <c r="AD509" i="6" s="1"/>
  <c r="AC509" i="6" a="1"/>
  <c r="AC509" i="6" s="1"/>
  <c r="AB509" i="6" a="1"/>
  <c r="AB509" i="6" s="1"/>
  <c r="AA509" i="6" a="1"/>
  <c r="AA509" i="6" s="1"/>
  <c r="Z509" i="6" a="1"/>
  <c r="Z509" i="6" s="1"/>
  <c r="Y509" i="6" a="1"/>
  <c r="Y509" i="6" s="1"/>
  <c r="X509" i="6" a="1"/>
  <c r="X509" i="6" s="1"/>
  <c r="W509" i="6" a="1"/>
  <c r="W509" i="6" s="1"/>
  <c r="V509" i="6" a="1"/>
  <c r="V509" i="6" s="1"/>
  <c r="U509" i="6" a="1"/>
  <c r="U509" i="6" s="1"/>
  <c r="T509" i="6"/>
  <c r="T509" i="6" a="1"/>
  <c r="S509" i="6" a="1"/>
  <c r="S509" i="6" s="1"/>
  <c r="R509" i="6" a="1"/>
  <c r="R509" i="6" s="1"/>
  <c r="Q509" i="6" a="1"/>
  <c r="Q509" i="6" s="1"/>
  <c r="P509" i="6" a="1"/>
  <c r="P509" i="6" s="1"/>
  <c r="O509" i="6" a="1"/>
  <c r="O509" i="6" s="1"/>
  <c r="N509" i="6" a="1"/>
  <c r="N509" i="6" s="1"/>
  <c r="M509" i="6" a="1"/>
  <c r="M509" i="6" s="1"/>
  <c r="L509" i="6"/>
  <c r="L509" i="6" a="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a="1"/>
  <c r="Y508" i="6" s="1"/>
  <c r="X508" i="6"/>
  <c r="X508" i="6" a="1"/>
  <c r="W508" i="6" a="1"/>
  <c r="W508" i="6" s="1"/>
  <c r="V508" i="6" a="1"/>
  <c r="V508" i="6" s="1"/>
  <c r="U508" i="6" a="1"/>
  <c r="U508" i="6" s="1"/>
  <c r="T508" i="6" a="1"/>
  <c r="T508" i="6" s="1"/>
  <c r="S508" i="6" a="1"/>
  <c r="S508" i="6" s="1"/>
  <c r="R508" i="6" a="1"/>
  <c r="R508" i="6" s="1"/>
  <c r="Q508" i="6" a="1"/>
  <c r="Q508" i="6" s="1"/>
  <c r="P508" i="6"/>
  <c r="P508" i="6" a="1"/>
  <c r="O508" i="6" a="1"/>
  <c r="O508" i="6" s="1"/>
  <c r="N508" i="6" a="1"/>
  <c r="N508" i="6" s="1"/>
  <c r="M508" i="6" a="1"/>
  <c r="M508" i="6" s="1"/>
  <c r="L508" i="6" a="1"/>
  <c r="L508" i="6" s="1"/>
  <c r="K508" i="6" a="1"/>
  <c r="K508" i="6" s="1"/>
  <c r="AI507" i="6" a="1"/>
  <c r="AI507" i="6" s="1"/>
  <c r="AH507" i="6"/>
  <c r="AH507" i="6" a="1"/>
  <c r="AG507" i="6" a="1"/>
  <c r="AG507" i="6" s="1"/>
  <c r="AF507" i="6" a="1"/>
  <c r="AF507" i="6" s="1"/>
  <c r="AE507" i="6" a="1"/>
  <c r="AE507" i="6" s="1"/>
  <c r="AD507" i="6" a="1"/>
  <c r="AD507" i="6" s="1"/>
  <c r="AC507" i="6" a="1"/>
  <c r="AC507" i="6" s="1"/>
  <c r="AB507" i="6"/>
  <c r="AB507" i="6" a="1"/>
  <c r="AA507" i="6" a="1"/>
  <c r="AA507" i="6" s="1"/>
  <c r="Z507" i="6" a="1"/>
  <c r="Z507" i="6" s="1"/>
  <c r="Y507" i="6" a="1"/>
  <c r="Y507" i="6" s="1"/>
  <c r="X507" i="6" a="1"/>
  <c r="X507" i="6" s="1"/>
  <c r="W507" i="6" a="1"/>
  <c r="W507" i="6" s="1"/>
  <c r="V507" i="6" a="1"/>
  <c r="V507" i="6" s="1"/>
  <c r="U507" i="6" a="1"/>
  <c r="U507" i="6" s="1"/>
  <c r="T507" i="6"/>
  <c r="T507" i="6" a="1"/>
  <c r="S507" i="6" a="1"/>
  <c r="S507" i="6" s="1"/>
  <c r="R507" i="6" a="1"/>
  <c r="R507" i="6" s="1"/>
  <c r="Q507" i="6" a="1"/>
  <c r="Q507" i="6" s="1"/>
  <c r="P507" i="6" a="1"/>
  <c r="P507" i="6" s="1"/>
  <c r="O507" i="6" a="1"/>
  <c r="O507" i="6" s="1"/>
  <c r="N507" i="6" a="1"/>
  <c r="N507" i="6" s="1"/>
  <c r="M507" i="6" a="1"/>
  <c r="M507" i="6" s="1"/>
  <c r="L507" i="6"/>
  <c r="L507" i="6" a="1"/>
  <c r="K507" i="6" a="1"/>
  <c r="K507" i="6" s="1"/>
  <c r="AI506" i="6" a="1"/>
  <c r="AI506" i="6" s="1"/>
  <c r="AH506" i="6" a="1"/>
  <c r="AH506" i="6" s="1"/>
  <c r="AG506" i="6" a="1"/>
  <c r="AG506" i="6" s="1"/>
  <c r="AF506" i="6"/>
  <c r="AF506" i="6" a="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a="1"/>
  <c r="U506" i="6" s="1"/>
  <c r="T506" i="6" a="1"/>
  <c r="T506" i="6" s="1"/>
  <c r="S506" i="6" a="1"/>
  <c r="S506" i="6" s="1"/>
  <c r="R506" i="6" a="1"/>
  <c r="R506" i="6" s="1"/>
  <c r="Q506" i="6" a="1"/>
  <c r="Q506" i="6" s="1"/>
  <c r="P506" i="6"/>
  <c r="P506" i="6" a="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c r="T505" i="6" a="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c r="X504" i="6" a="1"/>
  <c r="W504" i="6" a="1"/>
  <c r="W504" i="6" s="1"/>
  <c r="V504" i="6" a="1"/>
  <c r="V504" i="6" s="1"/>
  <c r="U504" i="6" a="1"/>
  <c r="U504" i="6" s="1"/>
  <c r="T504" i="6" a="1"/>
  <c r="T504" i="6" s="1"/>
  <c r="S504" i="6" a="1"/>
  <c r="S504" i="6" s="1"/>
  <c r="R504" i="6" a="1"/>
  <c r="R504" i="6" s="1"/>
  <c r="Q504" i="6" a="1"/>
  <c r="Q504" i="6" s="1"/>
  <c r="P504" i="6"/>
  <c r="P504" i="6" a="1"/>
  <c r="O504" i="6" a="1"/>
  <c r="O504" i="6" s="1"/>
  <c r="N504" i="6" a="1"/>
  <c r="N504" i="6" s="1"/>
  <c r="M504" i="6" a="1"/>
  <c r="M504" i="6" s="1"/>
  <c r="L504" i="6" a="1"/>
  <c r="L504" i="6" s="1"/>
  <c r="K504" i="6" a="1"/>
  <c r="K504" i="6" s="1"/>
  <c r="AI503" i="6" a="1"/>
  <c r="AI503" i="6" s="1"/>
  <c r="AH503" i="6"/>
  <c r="AH503" i="6" a="1"/>
  <c r="AG503" i="6" a="1"/>
  <c r="AG503" i="6" s="1"/>
  <c r="AF503" i="6" a="1"/>
  <c r="AF503" i="6" s="1"/>
  <c r="AE503" i="6" a="1"/>
  <c r="AE503" i="6" s="1"/>
  <c r="AD503" i="6" a="1"/>
  <c r="AD503" i="6" s="1"/>
  <c r="AC503" i="6" a="1"/>
  <c r="AC503" i="6" s="1"/>
  <c r="AB503" i="6" a="1"/>
  <c r="AB503" i="6" s="1"/>
  <c r="AA503" i="6" a="1"/>
  <c r="AA503" i="6" s="1"/>
  <c r="Z503" i="6" a="1"/>
  <c r="Z503" i="6" s="1"/>
  <c r="Y503" i="6" a="1"/>
  <c r="Y503" i="6" s="1"/>
  <c r="X503" i="6" a="1"/>
  <c r="X503" i="6" s="1"/>
  <c r="W503" i="6" a="1"/>
  <c r="W503" i="6" s="1"/>
  <c r="V503" i="6" a="1"/>
  <c r="V503" i="6" s="1"/>
  <c r="U503" i="6" a="1"/>
  <c r="U503" i="6" s="1"/>
  <c r="T503" i="6"/>
  <c r="T503" i="6" a="1"/>
  <c r="S503" i="6" a="1"/>
  <c r="S503" i="6" s="1"/>
  <c r="R503" i="6"/>
  <c r="R503" i="6" a="1"/>
  <c r="Q503" i="6" a="1"/>
  <c r="Q503" i="6" s="1"/>
  <c r="P503" i="6" a="1"/>
  <c r="P503" i="6" s="1"/>
  <c r="O503" i="6" a="1"/>
  <c r="O503" i="6" s="1"/>
  <c r="N503" i="6" a="1"/>
  <c r="N503" i="6" s="1"/>
  <c r="M503" i="6" a="1"/>
  <c r="M503" i="6" s="1"/>
  <c r="L503" i="6"/>
  <c r="L503" i="6" a="1"/>
  <c r="K503" i="6" a="1"/>
  <c r="K503" i="6" s="1"/>
  <c r="AI502" i="6" a="1"/>
  <c r="AI502" i="6" s="1"/>
  <c r="AH502" i="6" a="1"/>
  <c r="AH502" i="6" s="1"/>
  <c r="AG502" i="6" a="1"/>
  <c r="AG502" i="6" s="1"/>
  <c r="AF502" i="6"/>
  <c r="AF502" i="6" a="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c r="P502" i="6" a="1"/>
  <c r="O502" i="6" a="1"/>
  <c r="O502" i="6" s="1"/>
  <c r="N502" i="6" a="1"/>
  <c r="N502" i="6" s="1"/>
  <c r="M502" i="6" a="1"/>
  <c r="M502" i="6" s="1"/>
  <c r="L502" i="6" a="1"/>
  <c r="L502" i="6" s="1"/>
  <c r="K502" i="6" a="1"/>
  <c r="K502" i="6" s="1"/>
  <c r="AI501" i="6" a="1"/>
  <c r="AI501" i="6" s="1"/>
  <c r="AH501" i="6" a="1"/>
  <c r="AH501" i="6" s="1"/>
  <c r="AG501" i="6" a="1"/>
  <c r="AG501" i="6" s="1"/>
  <c r="AF501" i="6" a="1"/>
  <c r="AF501" i="6" s="1"/>
  <c r="AE501" i="6" a="1"/>
  <c r="AE501" i="6" s="1"/>
  <c r="AD501" i="6" a="1"/>
  <c r="AD501" i="6" s="1"/>
  <c r="AC501" i="6" a="1"/>
  <c r="AC501" i="6" s="1"/>
  <c r="AB501" i="6"/>
  <c r="AB501" i="6" a="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c r="L501" i="6" a="1"/>
  <c r="K501" i="6" a="1"/>
  <c r="K501" i="6" s="1"/>
  <c r="AI500" i="6" a="1"/>
  <c r="AI500" i="6" s="1"/>
  <c r="AH500" i="6" a="1"/>
  <c r="AH500" i="6" s="1"/>
  <c r="AG500" i="6" a="1"/>
  <c r="AG500" i="6" s="1"/>
  <c r="AF500" i="6"/>
  <c r="AF500" i="6" a="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c r="P500" i="6" a="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c r="AB499" i="6" a="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a="1"/>
  <c r="P499" i="6" s="1"/>
  <c r="O499" i="6" a="1"/>
  <c r="O499" i="6" s="1"/>
  <c r="N499" i="6" a="1"/>
  <c r="N499" i="6" s="1"/>
  <c r="M499" i="6" a="1"/>
  <c r="M499" i="6" s="1"/>
  <c r="L499" i="6"/>
  <c r="L499" i="6" a="1"/>
  <c r="K499" i="6" a="1"/>
  <c r="K499" i="6" s="1"/>
  <c r="AI498" i="6" a="1"/>
  <c r="AI498" i="6" s="1"/>
  <c r="AH498" i="6" a="1"/>
  <c r="AH498" i="6" s="1"/>
  <c r="AG498" i="6" a="1"/>
  <c r="AG498" i="6" s="1"/>
  <c r="AF498" i="6"/>
  <c r="AF498" i="6" a="1"/>
  <c r="AE498" i="6" a="1"/>
  <c r="AE498" i="6" s="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c r="P498" i="6" a="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a="1"/>
  <c r="Y497" i="6" s="1"/>
  <c r="X497" i="6" a="1"/>
  <c r="X497" i="6" s="1"/>
  <c r="W497" i="6" a="1"/>
  <c r="W497" i="6" s="1"/>
  <c r="V497" i="6" a="1"/>
  <c r="V497" i="6" s="1"/>
  <c r="U497" i="6" a="1"/>
  <c r="U497" i="6" s="1"/>
  <c r="T497" i="6"/>
  <c r="T497" i="6" a="1"/>
  <c r="S497" i="6" a="1"/>
  <c r="S497" i="6" s="1"/>
  <c r="R497" i="6" a="1"/>
  <c r="R497" i="6" s="1"/>
  <c r="Q497" i="6" a="1"/>
  <c r="Q497" i="6" s="1"/>
  <c r="P497" i="6" a="1"/>
  <c r="P497" i="6" s="1"/>
  <c r="O497" i="6" a="1"/>
  <c r="O497" i="6" s="1"/>
  <c r="N497" i="6" a="1"/>
  <c r="N497" i="6" s="1"/>
  <c r="M497" i="6"/>
  <c r="M497" i="6" a="1"/>
  <c r="L497" i="6" a="1"/>
  <c r="L497" i="6" s="1"/>
  <c r="K497" i="6" a="1"/>
  <c r="K497" i="6" s="1"/>
  <c r="AI496" i="6" a="1"/>
  <c r="AI496" i="6" s="1"/>
  <c r="AH496" i="6" a="1"/>
  <c r="AH496" i="6" s="1"/>
  <c r="AG496" i="6" a="1"/>
  <c r="AG496" i="6" s="1"/>
  <c r="AF496" i="6"/>
  <c r="AF496" i="6" a="1"/>
  <c r="AE496" i="6" a="1"/>
  <c r="AE496" i="6" s="1"/>
  <c r="AD496" i="6" a="1"/>
  <c r="AD496" i="6" s="1"/>
  <c r="AC496" i="6" a="1"/>
  <c r="AC496" i="6" s="1"/>
  <c r="AB496" i="6" a="1"/>
  <c r="AB496" i="6" s="1"/>
  <c r="AA496" i="6" a="1"/>
  <c r="AA496" i="6" s="1"/>
  <c r="Z496" i="6" a="1"/>
  <c r="Z496" i="6" s="1"/>
  <c r="Y496" i="6"/>
  <c r="Y496" i="6" a="1"/>
  <c r="X496" i="6" a="1"/>
  <c r="X496" i="6" s="1"/>
  <c r="W496" i="6" a="1"/>
  <c r="W496" i="6" s="1"/>
  <c r="V496" i="6" a="1"/>
  <c r="V496" i="6" s="1"/>
  <c r="U496" i="6" a="1"/>
  <c r="U496" i="6" s="1"/>
  <c r="T496" i="6" a="1"/>
  <c r="T496" i="6" s="1"/>
  <c r="S496" i="6" a="1"/>
  <c r="S496" i="6" s="1"/>
  <c r="R496" i="6"/>
  <c r="R496" i="6" a="1"/>
  <c r="Q496" i="6" a="1"/>
  <c r="Q496" i="6" s="1"/>
  <c r="P496" i="6" a="1"/>
  <c r="P496" i="6" s="1"/>
  <c r="O496" i="6" a="1"/>
  <c r="O496" i="6" s="1"/>
  <c r="N496" i="6" a="1"/>
  <c r="N496" i="6" s="1"/>
  <c r="M496" i="6" a="1"/>
  <c r="M496" i="6" s="1"/>
  <c r="L496" i="6" a="1"/>
  <c r="L496" i="6" s="1"/>
  <c r="K496" i="6" a="1"/>
  <c r="K496" i="6" s="1"/>
  <c r="AI495" i="6" a="1"/>
  <c r="AI495" i="6" s="1"/>
  <c r="AH495" i="6" a="1"/>
  <c r="AH495" i="6" s="1"/>
  <c r="AG495" i="6" a="1"/>
  <c r="AG495" i="6" s="1"/>
  <c r="AF495" i="6" a="1"/>
  <c r="AF495" i="6" s="1"/>
  <c r="AE495" i="6" a="1"/>
  <c r="AE495" i="6" s="1"/>
  <c r="AD495" i="6" a="1"/>
  <c r="AD495" i="6" s="1"/>
  <c r="AC495" i="6" a="1"/>
  <c r="AC495" i="6" s="1"/>
  <c r="AB495" i="6"/>
  <c r="AB495" i="6" a="1"/>
  <c r="AA495" i="6" a="1"/>
  <c r="AA495" i="6" s="1"/>
  <c r="Z495" i="6" a="1"/>
  <c r="Z495" i="6" s="1"/>
  <c r="Y495" i="6" a="1"/>
  <c r="Y495" i="6" s="1"/>
  <c r="X495" i="6" a="1"/>
  <c r="X495" i="6" s="1"/>
  <c r="W495" i="6" a="1"/>
  <c r="W495" i="6" s="1"/>
  <c r="V495" i="6" a="1"/>
  <c r="V495" i="6" s="1"/>
  <c r="U495" i="6"/>
  <c r="U495" i="6" a="1"/>
  <c r="T495" i="6" a="1"/>
  <c r="T495" i="6" s="1"/>
  <c r="S495" i="6" a="1"/>
  <c r="S495" i="6" s="1"/>
  <c r="R495" i="6" a="1"/>
  <c r="R495" i="6" s="1"/>
  <c r="Q495" i="6" a="1"/>
  <c r="Q495" i="6" s="1"/>
  <c r="P495" i="6" a="1"/>
  <c r="P495" i="6" s="1"/>
  <c r="O495" i="6" a="1"/>
  <c r="O495" i="6" s="1"/>
  <c r="N495" i="6"/>
  <c r="N495" i="6" a="1"/>
  <c r="M495" i="6" a="1"/>
  <c r="M495" i="6" s="1"/>
  <c r="L495" i="6" a="1"/>
  <c r="L495" i="6" s="1"/>
  <c r="K495" i="6" a="1"/>
  <c r="K495" i="6" s="1"/>
  <c r="AI494" i="6" a="1"/>
  <c r="AI494" i="6" s="1"/>
  <c r="AH494" i="6" a="1"/>
  <c r="AH494" i="6" s="1"/>
  <c r="AG494" i="6"/>
  <c r="AG494" i="6" a="1"/>
  <c r="AF494" i="6" a="1"/>
  <c r="AF494" i="6" s="1"/>
  <c r="AE494" i="6" a="1"/>
  <c r="AE494" i="6" s="1"/>
  <c r="AD494" i="6" a="1"/>
  <c r="AD494" i="6" s="1"/>
  <c r="AC494" i="6" a="1"/>
  <c r="AC494" i="6" s="1"/>
  <c r="AB494" i="6" a="1"/>
  <c r="AB494" i="6" s="1"/>
  <c r="AA494" i="6" a="1"/>
  <c r="AA494" i="6" s="1"/>
  <c r="Z494" i="6"/>
  <c r="Z494" i="6" a="1"/>
  <c r="Y494" i="6" a="1"/>
  <c r="Y494" i="6" s="1"/>
  <c r="X494" i="6" a="1"/>
  <c r="X494" i="6" s="1"/>
  <c r="W494" i="6" a="1"/>
  <c r="W494" i="6" s="1"/>
  <c r="V494" i="6" a="1"/>
  <c r="V494" i="6" s="1"/>
  <c r="U494" i="6" a="1"/>
  <c r="U494" i="6" s="1"/>
  <c r="T494" i="6" a="1"/>
  <c r="T494" i="6" s="1"/>
  <c r="S494" i="6" a="1"/>
  <c r="S494" i="6" s="1"/>
  <c r="R494" i="6" a="1"/>
  <c r="R494" i="6" s="1"/>
  <c r="Q494" i="6" a="1"/>
  <c r="Q494" i="6" s="1"/>
  <c r="P494" i="6" a="1"/>
  <c r="P494" i="6" s="1"/>
  <c r="O494" i="6" a="1"/>
  <c r="O494" i="6" s="1"/>
  <c r="N494" i="6" a="1"/>
  <c r="N494" i="6" s="1"/>
  <c r="M494" i="6" a="1"/>
  <c r="M494" i="6" s="1"/>
  <c r="L494" i="6" a="1"/>
  <c r="L494" i="6" s="1"/>
  <c r="K494" i="6" a="1"/>
  <c r="K494" i="6" s="1"/>
  <c r="AI493" i="6" a="1"/>
  <c r="AI493" i="6" s="1"/>
  <c r="AH493" i="6" a="1"/>
  <c r="AH493" i="6" s="1"/>
  <c r="AG493" i="6" a="1"/>
  <c r="AG493" i="6" s="1"/>
  <c r="AF493" i="6" a="1"/>
  <c r="AF493" i="6" s="1"/>
  <c r="AE493" i="6" a="1"/>
  <c r="AE493" i="6" s="1"/>
  <c r="AD493" i="6" a="1"/>
  <c r="AD493" i="6" s="1"/>
  <c r="AC493" i="6" a="1"/>
  <c r="AC493" i="6" s="1"/>
  <c r="AB493" i="6" a="1"/>
  <c r="AB493" i="6" s="1"/>
  <c r="AA493" i="6" a="1"/>
  <c r="AA493" i="6" s="1"/>
  <c r="Z493" i="6" a="1"/>
  <c r="Z493" i="6" s="1"/>
  <c r="Y493" i="6" a="1"/>
  <c r="Y493" i="6" s="1"/>
  <c r="X493" i="6" a="1"/>
  <c r="X493" i="6" s="1"/>
  <c r="W493" i="6" a="1"/>
  <c r="W493" i="6" s="1"/>
  <c r="V493" i="6" a="1"/>
  <c r="V493" i="6" s="1"/>
  <c r="U493" i="6" a="1"/>
  <c r="U493" i="6" s="1"/>
  <c r="T493" i="6"/>
  <c r="T493" i="6" a="1"/>
  <c r="S493" i="6" a="1"/>
  <c r="S493" i="6" s="1"/>
  <c r="R493" i="6" a="1"/>
  <c r="R493" i="6" s="1"/>
  <c r="Q493" i="6" a="1"/>
  <c r="Q493" i="6" s="1"/>
  <c r="P493" i="6" a="1"/>
  <c r="P493" i="6" s="1"/>
  <c r="O493" i="6" a="1"/>
  <c r="O493" i="6" s="1"/>
  <c r="N493" i="6" a="1"/>
  <c r="N493" i="6" s="1"/>
  <c r="M493" i="6"/>
  <c r="M493" i="6" a="1"/>
  <c r="L493" i="6" a="1"/>
  <c r="L493" i="6" s="1"/>
  <c r="K493" i="6" a="1"/>
  <c r="K493" i="6" s="1"/>
  <c r="AI492" i="6" a="1"/>
  <c r="AI492" i="6" s="1"/>
  <c r="AH492" i="6" a="1"/>
  <c r="AH492" i="6" s="1"/>
  <c r="AG492" i="6" a="1"/>
  <c r="AG492" i="6" s="1"/>
  <c r="AF492" i="6"/>
  <c r="AF492" i="6" a="1"/>
  <c r="AE492" i="6" a="1"/>
  <c r="AE492" i="6" s="1"/>
  <c r="AD492" i="6" a="1"/>
  <c r="AD492" i="6" s="1"/>
  <c r="AC492" i="6" a="1"/>
  <c r="AC492" i="6" s="1"/>
  <c r="AB492" i="6" a="1"/>
  <c r="AB492" i="6" s="1"/>
  <c r="AA492" i="6" a="1"/>
  <c r="AA492" i="6" s="1"/>
  <c r="Z492" i="6" a="1"/>
  <c r="Z492" i="6" s="1"/>
  <c r="Y492" i="6"/>
  <c r="Y492" i="6" a="1"/>
  <c r="X492" i="6" a="1"/>
  <c r="X492" i="6" s="1"/>
  <c r="W492" i="6" a="1"/>
  <c r="W492" i="6" s="1"/>
  <c r="V492" i="6" a="1"/>
  <c r="V492" i="6" s="1"/>
  <c r="U492" i="6" a="1"/>
  <c r="U492" i="6" s="1"/>
  <c r="T492" i="6" a="1"/>
  <c r="T492" i="6" s="1"/>
  <c r="S492" i="6" a="1"/>
  <c r="S492" i="6" s="1"/>
  <c r="R492" i="6"/>
  <c r="R492" i="6" a="1"/>
  <c r="Q492" i="6" a="1"/>
  <c r="Q492" i="6" s="1"/>
  <c r="P492" i="6"/>
  <c r="P492" i="6" a="1"/>
  <c r="O492" i="6" a="1"/>
  <c r="O492" i="6" s="1"/>
  <c r="N492" i="6" a="1"/>
  <c r="N492" i="6" s="1"/>
  <c r="M492" i="6" a="1"/>
  <c r="M492" i="6" s="1"/>
  <c r="L492" i="6" a="1"/>
  <c r="L492" i="6" s="1"/>
  <c r="K492" i="6" a="1"/>
  <c r="K492" i="6" s="1"/>
  <c r="AI491" i="6" a="1"/>
  <c r="AI491" i="6" s="1"/>
  <c r="AH491" i="6" a="1"/>
  <c r="AH491" i="6" s="1"/>
  <c r="AG491" i="6" a="1"/>
  <c r="AG491" i="6" s="1"/>
  <c r="AF491" i="6" a="1"/>
  <c r="AF491" i="6" s="1"/>
  <c r="AE491" i="6" a="1"/>
  <c r="AE491" i="6" s="1"/>
  <c r="AD491" i="6" a="1"/>
  <c r="AD491" i="6" s="1"/>
  <c r="AC491" i="6" a="1"/>
  <c r="AC491" i="6" s="1"/>
  <c r="AB491" i="6"/>
  <c r="AB491" i="6" a="1"/>
  <c r="AA491" i="6" a="1"/>
  <c r="AA491" i="6" s="1"/>
  <c r="Z491" i="6" a="1"/>
  <c r="Z491" i="6" s="1"/>
  <c r="Y491" i="6" a="1"/>
  <c r="Y491" i="6" s="1"/>
  <c r="X491" i="6" a="1"/>
  <c r="X491" i="6" s="1"/>
  <c r="W491" i="6" a="1"/>
  <c r="W491" i="6" s="1"/>
  <c r="V491" i="6" a="1"/>
  <c r="V491" i="6" s="1"/>
  <c r="U491" i="6"/>
  <c r="U491" i="6" a="1"/>
  <c r="T491" i="6" a="1"/>
  <c r="T491" i="6" s="1"/>
  <c r="S491" i="6" a="1"/>
  <c r="S491" i="6" s="1"/>
  <c r="R491" i="6" a="1"/>
  <c r="R491" i="6" s="1"/>
  <c r="Q491" i="6" a="1"/>
  <c r="Q491" i="6" s="1"/>
  <c r="P491" i="6" a="1"/>
  <c r="P491" i="6" s="1"/>
  <c r="O491" i="6" a="1"/>
  <c r="O491" i="6" s="1"/>
  <c r="N491" i="6"/>
  <c r="N491" i="6" a="1"/>
  <c r="M491" i="6" a="1"/>
  <c r="M491" i="6" s="1"/>
  <c r="L491" i="6"/>
  <c r="L491" i="6" a="1"/>
  <c r="K491" i="6" a="1"/>
  <c r="K491" i="6" s="1"/>
  <c r="AI490" i="6" a="1"/>
  <c r="AI490" i="6" s="1"/>
  <c r="AH490" i="6"/>
  <c r="AH490" i="6" a="1"/>
  <c r="AG490" i="6" a="1"/>
  <c r="AG490" i="6" s="1"/>
  <c r="AF490" i="6" a="1"/>
  <c r="AF490" i="6" s="1"/>
  <c r="AE490" i="6" a="1"/>
  <c r="AE490" i="6" s="1"/>
  <c r="AD490" i="6" a="1"/>
  <c r="AD490" i="6" s="1"/>
  <c r="AC490" i="6" a="1"/>
  <c r="AC490" i="6" s="1"/>
  <c r="AB490" i="6" a="1"/>
  <c r="AB490" i="6" s="1"/>
  <c r="AA490" i="6" a="1"/>
  <c r="AA490" i="6" s="1"/>
  <c r="Z490" i="6"/>
  <c r="Z490" i="6" a="1"/>
  <c r="Y490" i="6" a="1"/>
  <c r="Y490" i="6" s="1"/>
  <c r="X490" i="6"/>
  <c r="X490" i="6" a="1"/>
  <c r="W490" i="6" a="1"/>
  <c r="W490" i="6" s="1"/>
  <c r="V490" i="6" a="1"/>
  <c r="V490" i="6" s="1"/>
  <c r="U490" i="6" a="1"/>
  <c r="U490" i="6" s="1"/>
  <c r="T490" i="6" a="1"/>
  <c r="T490" i="6" s="1"/>
  <c r="S490" i="6" a="1"/>
  <c r="S490" i="6" s="1"/>
  <c r="R490" i="6"/>
  <c r="R490" i="6" a="1"/>
  <c r="Q490" i="6" a="1"/>
  <c r="Q490" i="6" s="1"/>
  <c r="P490" i="6" a="1"/>
  <c r="P490" i="6" s="1"/>
  <c r="O490" i="6" a="1"/>
  <c r="O490" i="6" s="1"/>
  <c r="N490" i="6" a="1"/>
  <c r="N490" i="6" s="1"/>
  <c r="M490" i="6" a="1"/>
  <c r="M490" i="6" s="1"/>
  <c r="L490" i="6" a="1"/>
  <c r="L490" i="6" s="1"/>
  <c r="K490" i="6" a="1"/>
  <c r="K490" i="6" s="1"/>
  <c r="AI489" i="6" a="1"/>
  <c r="AI489" i="6" s="1"/>
  <c r="AH489" i="6" a="1"/>
  <c r="AH489" i="6" s="1"/>
  <c r="AG489" i="6" a="1"/>
  <c r="AG489" i="6" s="1"/>
  <c r="AF489" i="6"/>
  <c r="AF489" i="6" a="1"/>
  <c r="AE489" i="6" a="1"/>
  <c r="AE489" i="6" s="1"/>
  <c r="AD489" i="6" a="1"/>
  <c r="AD489" i="6" s="1"/>
  <c r="AC489" i="6" a="1"/>
  <c r="AC489" i="6" s="1"/>
  <c r="AB489" i="6"/>
  <c r="AB489" i="6" a="1"/>
  <c r="AA489" i="6" a="1"/>
  <c r="AA489" i="6" s="1"/>
  <c r="Z489" i="6" a="1"/>
  <c r="Z489" i="6" s="1"/>
  <c r="Y489" i="6" a="1"/>
  <c r="Y489" i="6" s="1"/>
  <c r="X489" i="6" a="1"/>
  <c r="X489" i="6" s="1"/>
  <c r="W489" i="6" a="1"/>
  <c r="W489" i="6" s="1"/>
  <c r="V489" i="6" a="1"/>
  <c r="V489" i="6" s="1"/>
  <c r="U489" i="6" a="1"/>
  <c r="U489" i="6" s="1"/>
  <c r="T489" i="6" a="1"/>
  <c r="T489" i="6" s="1"/>
  <c r="S489" i="6" a="1"/>
  <c r="S489" i="6" s="1"/>
  <c r="R489" i="6" a="1"/>
  <c r="R489" i="6" s="1"/>
  <c r="Q489" i="6" a="1"/>
  <c r="Q489" i="6" s="1"/>
  <c r="P489" i="6"/>
  <c r="P489" i="6" a="1"/>
  <c r="O489" i="6" a="1"/>
  <c r="O489" i="6" s="1"/>
  <c r="N489" i="6" a="1"/>
  <c r="N489" i="6" s="1"/>
  <c r="M489" i="6" a="1"/>
  <c r="M489" i="6" s="1"/>
  <c r="L489" i="6"/>
  <c r="L489" i="6" a="1"/>
  <c r="K489" i="6" a="1"/>
  <c r="K489" i="6" s="1"/>
  <c r="AI488" i="6" a="1"/>
  <c r="AI488" i="6" s="1"/>
  <c r="AH488" i="6" a="1"/>
  <c r="AH488" i="6" s="1"/>
  <c r="AG488" i="6" a="1"/>
  <c r="AG488" i="6" s="1"/>
  <c r="AF488" i="6" a="1"/>
  <c r="AF488" i="6" s="1"/>
  <c r="AE488" i="6" a="1"/>
  <c r="AE488" i="6" s="1"/>
  <c r="AD488" i="6" a="1"/>
  <c r="AD488" i="6" s="1"/>
  <c r="AC488" i="6" a="1"/>
  <c r="AC488" i="6" s="1"/>
  <c r="AB488" i="6"/>
  <c r="AB488" i="6" a="1"/>
  <c r="AA488" i="6" a="1"/>
  <c r="AA488" i="6" s="1"/>
  <c r="Z488" i="6" a="1"/>
  <c r="Z488" i="6" s="1"/>
  <c r="Y488" i="6" a="1"/>
  <c r="Y488" i="6" s="1"/>
  <c r="X488" i="6"/>
  <c r="X488" i="6" a="1"/>
  <c r="W488" i="6" a="1"/>
  <c r="W488" i="6" s="1"/>
  <c r="V488" i="6" a="1"/>
  <c r="V488" i="6" s="1"/>
  <c r="U488" i="6" a="1"/>
  <c r="U488" i="6" s="1"/>
  <c r="T488" i="6" a="1"/>
  <c r="T488" i="6" s="1"/>
  <c r="S488" i="6" a="1"/>
  <c r="S488" i="6" s="1"/>
  <c r="R488" i="6" a="1"/>
  <c r="R488" i="6" s="1"/>
  <c r="Q488" i="6" a="1"/>
  <c r="Q488" i="6" s="1"/>
  <c r="P488" i="6" a="1"/>
  <c r="P488" i="6" s="1"/>
  <c r="O488" i="6" a="1"/>
  <c r="O488" i="6" s="1"/>
  <c r="N488" i="6" a="1"/>
  <c r="N488" i="6" s="1"/>
  <c r="M488" i="6" a="1"/>
  <c r="M488" i="6" s="1"/>
  <c r="L488" i="6"/>
  <c r="L488" i="6" a="1"/>
  <c r="K488" i="6" a="1"/>
  <c r="K488" i="6" s="1"/>
  <c r="AI487" i="6" a="1"/>
  <c r="AI487" i="6" s="1"/>
  <c r="AH487" i="6" a="1"/>
  <c r="AH487" i="6" s="1"/>
  <c r="AG487" i="6" a="1"/>
  <c r="AG487" i="6" s="1"/>
  <c r="AF487" i="6"/>
  <c r="AF487" i="6" a="1"/>
  <c r="AE487" i="6" a="1"/>
  <c r="AE487" i="6" s="1"/>
  <c r="AD487" i="6" a="1"/>
  <c r="AD487" i="6" s="1"/>
  <c r="AC487" i="6" a="1"/>
  <c r="AC487" i="6" s="1"/>
  <c r="AB487" i="6" a="1"/>
  <c r="AB487" i="6" s="1"/>
  <c r="AA487" i="6" a="1"/>
  <c r="AA487" i="6" s="1"/>
  <c r="Z487" i="6" a="1"/>
  <c r="Z487" i="6" s="1"/>
  <c r="Y487" i="6" a="1"/>
  <c r="Y487" i="6" s="1"/>
  <c r="X487" i="6" a="1"/>
  <c r="X487" i="6" s="1"/>
  <c r="W487" i="6" a="1"/>
  <c r="W487" i="6" s="1"/>
  <c r="V487" i="6"/>
  <c r="V487" i="6" a="1"/>
  <c r="U487" i="6" a="1"/>
  <c r="U487" i="6" s="1"/>
  <c r="T487" i="6" a="1"/>
  <c r="T487" i="6" s="1"/>
  <c r="S487" i="6" a="1"/>
  <c r="S487" i="6" s="1"/>
  <c r="R487" i="6" a="1"/>
  <c r="R487" i="6" s="1"/>
  <c r="Q487" i="6" a="1"/>
  <c r="Q487" i="6" s="1"/>
  <c r="P487" i="6"/>
  <c r="P487" i="6" a="1"/>
  <c r="O487" i="6" a="1"/>
  <c r="O487" i="6" s="1"/>
  <c r="N487" i="6" a="1"/>
  <c r="N487" i="6" s="1"/>
  <c r="M487" i="6" a="1"/>
  <c r="M487" i="6" s="1"/>
  <c r="L487" i="6" a="1"/>
  <c r="L487" i="6" s="1"/>
  <c r="K487" i="6" a="1"/>
  <c r="K487" i="6" s="1"/>
  <c r="AI486" i="6" a="1"/>
  <c r="AI486" i="6" s="1"/>
  <c r="AH486" i="6"/>
  <c r="AH486" i="6" a="1"/>
  <c r="AG486" i="6" a="1"/>
  <c r="AG486" i="6" s="1"/>
  <c r="AF486" i="6" a="1"/>
  <c r="AF486" i="6" s="1"/>
  <c r="AE486" i="6" a="1"/>
  <c r="AE486" i="6" s="1"/>
  <c r="AD486" i="6" a="1"/>
  <c r="AD486" i="6" s="1"/>
  <c r="AC486" i="6" a="1"/>
  <c r="AC486" i="6" s="1"/>
  <c r="AB486" i="6"/>
  <c r="AB486" i="6" a="1"/>
  <c r="AA486" i="6" a="1"/>
  <c r="AA486" i="6" s="1"/>
  <c r="Z486" i="6" a="1"/>
  <c r="Z486" i="6" s="1"/>
  <c r="Y486" i="6" a="1"/>
  <c r="Y486" i="6" s="1"/>
  <c r="X486" i="6" a="1"/>
  <c r="X486" i="6" s="1"/>
  <c r="W486" i="6" a="1"/>
  <c r="W486" i="6" s="1"/>
  <c r="V486" i="6" a="1"/>
  <c r="V486" i="6" s="1"/>
  <c r="U486" i="6" a="1"/>
  <c r="U486" i="6" s="1"/>
  <c r="T486" i="6" a="1"/>
  <c r="T486" i="6" s="1"/>
  <c r="S486" i="6" a="1"/>
  <c r="S486" i="6" s="1"/>
  <c r="R486" i="6"/>
  <c r="R486" i="6" a="1"/>
  <c r="Q486" i="6" a="1"/>
  <c r="Q486" i="6" s="1"/>
  <c r="P486" i="6"/>
  <c r="P486" i="6" a="1"/>
  <c r="O486" i="6" a="1"/>
  <c r="O486" i="6" s="1"/>
  <c r="N486" i="6" a="1"/>
  <c r="N486" i="6" s="1"/>
  <c r="M486" i="6" a="1"/>
  <c r="M486" i="6" s="1"/>
  <c r="L486" i="6"/>
  <c r="L486" i="6" a="1"/>
  <c r="K486" i="6" a="1"/>
  <c r="K486" i="6" s="1"/>
  <c r="AI485" i="6" a="1"/>
  <c r="AI485" i="6" s="1"/>
  <c r="AH485" i="6" a="1"/>
  <c r="AH485" i="6" s="1"/>
  <c r="AG485" i="6" a="1"/>
  <c r="AG485" i="6" s="1"/>
  <c r="AF485" i="6"/>
  <c r="AF485" i="6" a="1"/>
  <c r="AE485" i="6" a="1"/>
  <c r="AE485" i="6" s="1"/>
  <c r="AD485" i="6" a="1"/>
  <c r="AD485" i="6" s="1"/>
  <c r="AC485" i="6" a="1"/>
  <c r="AC485" i="6" s="1"/>
  <c r="AB485" i="6"/>
  <c r="AB485" i="6" a="1"/>
  <c r="AA485" i="6" a="1"/>
  <c r="AA485" i="6" s="1"/>
  <c r="Z485" i="6" a="1"/>
  <c r="Z485" i="6" s="1"/>
  <c r="Y485" i="6" a="1"/>
  <c r="Y485" i="6" s="1"/>
  <c r="X485" i="6" a="1"/>
  <c r="X485" i="6" s="1"/>
  <c r="W485" i="6" a="1"/>
  <c r="W485" i="6" s="1"/>
  <c r="V485" i="6" a="1"/>
  <c r="V485" i="6" s="1"/>
  <c r="U485" i="6" a="1"/>
  <c r="U485" i="6" s="1"/>
  <c r="T485" i="6" a="1"/>
  <c r="T485" i="6" s="1"/>
  <c r="S485" i="6" a="1"/>
  <c r="S485" i="6" s="1"/>
  <c r="R485" i="6" a="1"/>
  <c r="R485" i="6" s="1"/>
  <c r="Q485" i="6" a="1"/>
  <c r="Q485" i="6" s="1"/>
  <c r="P485" i="6"/>
  <c r="P485" i="6" a="1"/>
  <c r="O485" i="6" a="1"/>
  <c r="O485" i="6" s="1"/>
  <c r="N485" i="6" a="1"/>
  <c r="N485" i="6" s="1"/>
  <c r="M485" i="6" a="1"/>
  <c r="M485" i="6" s="1"/>
  <c r="L485" i="6"/>
  <c r="L485" i="6" a="1"/>
  <c r="K485" i="6" a="1"/>
  <c r="K485" i="6" s="1"/>
  <c r="AI484" i="6" a="1"/>
  <c r="AI484" i="6" s="1"/>
  <c r="AH484" i="6" a="1"/>
  <c r="AH484" i="6" s="1"/>
  <c r="AG484" i="6" a="1"/>
  <c r="AG484" i="6" s="1"/>
  <c r="AF484" i="6" a="1"/>
  <c r="AF484" i="6" s="1"/>
  <c r="AE484" i="6" a="1"/>
  <c r="AE484" i="6" s="1"/>
  <c r="AD484" i="6" a="1"/>
  <c r="AD484" i="6" s="1"/>
  <c r="AC484" i="6" a="1"/>
  <c r="AC484" i="6" s="1"/>
  <c r="AB484" i="6"/>
  <c r="AB484" i="6" a="1"/>
  <c r="AA484" i="6" a="1"/>
  <c r="AA484" i="6" s="1"/>
  <c r="Z484" i="6" a="1"/>
  <c r="Z484" i="6" s="1"/>
  <c r="Y484" i="6" a="1"/>
  <c r="Y484" i="6" s="1"/>
  <c r="X484" i="6"/>
  <c r="X484" i="6" a="1"/>
  <c r="W484" i="6" a="1"/>
  <c r="W484" i="6" s="1"/>
  <c r="V484" i="6" a="1"/>
  <c r="V484" i="6" s="1"/>
  <c r="U484" i="6" a="1"/>
  <c r="U484" i="6" s="1"/>
  <c r="T484" i="6" a="1"/>
  <c r="T484" i="6" s="1"/>
  <c r="S484" i="6" a="1"/>
  <c r="S484" i="6" s="1"/>
  <c r="R484" i="6" a="1"/>
  <c r="R484" i="6" s="1"/>
  <c r="Q484" i="6" a="1"/>
  <c r="Q484" i="6" s="1"/>
  <c r="P484" i="6" a="1"/>
  <c r="P484" i="6" s="1"/>
  <c r="O484" i="6" a="1"/>
  <c r="O484" i="6" s="1"/>
  <c r="N484" i="6" a="1"/>
  <c r="N484" i="6" s="1"/>
  <c r="M484" i="6" a="1"/>
  <c r="M484" i="6" s="1"/>
  <c r="L484" i="6"/>
  <c r="L484" i="6" a="1"/>
  <c r="K484" i="6" a="1"/>
  <c r="K484" i="6" s="1"/>
  <c r="AI483" i="6" a="1"/>
  <c r="AI483" i="6" s="1"/>
  <c r="AH483" i="6" a="1"/>
  <c r="AH483" i="6" s="1"/>
  <c r="AG483" i="6" a="1"/>
  <c r="AG483" i="6" s="1"/>
  <c r="AF483" i="6"/>
  <c r="AF483" i="6" a="1"/>
  <c r="AE483" i="6" a="1"/>
  <c r="AE483" i="6" s="1"/>
  <c r="AD483" i="6" a="1"/>
  <c r="AD483" i="6" s="1"/>
  <c r="AC483" i="6" a="1"/>
  <c r="AC483" i="6" s="1"/>
  <c r="AB483" i="6" a="1"/>
  <c r="AB483" i="6" s="1"/>
  <c r="AA483" i="6" a="1"/>
  <c r="AA483" i="6" s="1"/>
  <c r="Z483" i="6" a="1"/>
  <c r="Z483" i="6" s="1"/>
  <c r="Y483" i="6" a="1"/>
  <c r="Y483" i="6" s="1"/>
  <c r="X483" i="6" a="1"/>
  <c r="X483" i="6" s="1"/>
  <c r="W483" i="6" a="1"/>
  <c r="W483" i="6" s="1"/>
  <c r="V483" i="6"/>
  <c r="V483" i="6" a="1"/>
  <c r="U483" i="6" a="1"/>
  <c r="U483" i="6" s="1"/>
  <c r="T483" i="6"/>
  <c r="T483" i="6" a="1"/>
  <c r="S483" i="6" a="1"/>
  <c r="S483" i="6" s="1"/>
  <c r="R483" i="6" a="1"/>
  <c r="R483" i="6" s="1"/>
  <c r="Q483" i="6" a="1"/>
  <c r="Q483" i="6" s="1"/>
  <c r="P483" i="6"/>
  <c r="P483" i="6" a="1"/>
  <c r="O483" i="6" a="1"/>
  <c r="O483" i="6" s="1"/>
  <c r="N483" i="6" a="1"/>
  <c r="N483" i="6" s="1"/>
  <c r="M483" i="6" a="1"/>
  <c r="M483" i="6" s="1"/>
  <c r="L483" i="6" a="1"/>
  <c r="L483" i="6" s="1"/>
  <c r="K483" i="6" a="1"/>
  <c r="K483" i="6" s="1"/>
  <c r="AI482" i="6" a="1"/>
  <c r="AI482" i="6" s="1"/>
  <c r="AH482" i="6"/>
  <c r="AH482" i="6" a="1"/>
  <c r="AG482" i="6" a="1"/>
  <c r="AG482" i="6" s="1"/>
  <c r="AF482" i="6"/>
  <c r="AF482" i="6" a="1"/>
  <c r="AE482" i="6" a="1"/>
  <c r="AE482" i="6" s="1"/>
  <c r="AD482" i="6" a="1"/>
  <c r="AD482" i="6" s="1"/>
  <c r="AC482" i="6" a="1"/>
  <c r="AC482" i="6" s="1"/>
  <c r="AB482" i="6"/>
  <c r="AB482" i="6" a="1"/>
  <c r="AA482" i="6" a="1"/>
  <c r="AA482" i="6" s="1"/>
  <c r="Z482" i="6" a="1"/>
  <c r="Z482" i="6" s="1"/>
  <c r="Y482" i="6" a="1"/>
  <c r="Y482" i="6" s="1"/>
  <c r="X482" i="6" a="1"/>
  <c r="X482" i="6" s="1"/>
  <c r="W482" i="6" a="1"/>
  <c r="W482" i="6" s="1"/>
  <c r="V482" i="6" a="1"/>
  <c r="V482" i="6" s="1"/>
  <c r="U482" i="6" a="1"/>
  <c r="U482" i="6" s="1"/>
  <c r="T482" i="6" a="1"/>
  <c r="T482" i="6" s="1"/>
  <c r="S482" i="6" a="1"/>
  <c r="S482" i="6" s="1"/>
  <c r="R482" i="6"/>
  <c r="R482" i="6" a="1"/>
  <c r="Q482" i="6" a="1"/>
  <c r="Q482" i="6" s="1"/>
  <c r="P482" i="6"/>
  <c r="P482" i="6" a="1"/>
  <c r="O482" i="6" a="1"/>
  <c r="O482" i="6" s="1"/>
  <c r="N482" i="6" a="1"/>
  <c r="N482" i="6" s="1"/>
  <c r="M482" i="6" a="1"/>
  <c r="M482" i="6" s="1"/>
  <c r="L482" i="6"/>
  <c r="L482" i="6" a="1"/>
  <c r="K482" i="6" a="1"/>
  <c r="K482" i="6" s="1"/>
  <c r="AI481" i="6" a="1"/>
  <c r="AI481" i="6" s="1"/>
  <c r="AH481" i="6" a="1"/>
  <c r="AH481" i="6" s="1"/>
  <c r="AG481" i="6" a="1"/>
  <c r="AG481" i="6" s="1"/>
  <c r="AF481" i="6"/>
  <c r="AF481" i="6" a="1"/>
  <c r="AE481" i="6" a="1"/>
  <c r="AE481" i="6" s="1"/>
  <c r="AD481" i="6" a="1"/>
  <c r="AD481" i="6" s="1"/>
  <c r="AC481" i="6" a="1"/>
  <c r="AC481" i="6" s="1"/>
  <c r="AB481" i="6"/>
  <c r="AB481" i="6" a="1"/>
  <c r="AA481" i="6" a="1"/>
  <c r="AA481" i="6" s="1"/>
  <c r="Z481" i="6" a="1"/>
  <c r="Z481" i="6" s="1"/>
  <c r="Y481" i="6" a="1"/>
  <c r="Y481" i="6" s="1"/>
  <c r="X481" i="6" a="1"/>
  <c r="X481" i="6" s="1"/>
  <c r="W481" i="6" a="1"/>
  <c r="W481" i="6" s="1"/>
  <c r="V481" i="6" a="1"/>
  <c r="V481" i="6" s="1"/>
  <c r="U481" i="6" a="1"/>
  <c r="U481" i="6" s="1"/>
  <c r="T481" i="6"/>
  <c r="T481" i="6" a="1"/>
  <c r="S481" i="6" a="1"/>
  <c r="S481" i="6" s="1"/>
  <c r="R481" i="6" a="1"/>
  <c r="R481" i="6" s="1"/>
  <c r="Q481" i="6" a="1"/>
  <c r="Q481" i="6" s="1"/>
  <c r="P481" i="6"/>
  <c r="P481" i="6" a="1"/>
  <c r="O481" i="6" a="1"/>
  <c r="O481" i="6" s="1"/>
  <c r="N481" i="6"/>
  <c r="N481" i="6" a="1"/>
  <c r="M481" i="6" a="1"/>
  <c r="M481" i="6" s="1"/>
  <c r="L481" i="6" a="1"/>
  <c r="L481" i="6" s="1"/>
  <c r="K481" i="6" a="1"/>
  <c r="K481" i="6" s="1"/>
  <c r="AI480" i="6" a="1"/>
  <c r="AI480" i="6" s="1"/>
  <c r="AH480" i="6" a="1"/>
  <c r="AH480" i="6" s="1"/>
  <c r="AG480" i="6" a="1"/>
  <c r="AG480" i="6" s="1"/>
  <c r="AF480" i="6"/>
  <c r="AF480" i="6" a="1"/>
  <c r="AE480" i="6" a="1"/>
  <c r="AE480" i="6" s="1"/>
  <c r="AD480" i="6" a="1"/>
  <c r="AD480" i="6" s="1"/>
  <c r="AC480" i="6" a="1"/>
  <c r="AC480" i="6" s="1"/>
  <c r="AB480" i="6"/>
  <c r="AB480" i="6" a="1"/>
  <c r="AA480" i="6" a="1"/>
  <c r="AA480" i="6" s="1"/>
  <c r="Z480" i="6"/>
  <c r="Z480" i="6" a="1"/>
  <c r="Y480" i="6" a="1"/>
  <c r="Y480" i="6" s="1"/>
  <c r="X480" i="6"/>
  <c r="X480" i="6" a="1"/>
  <c r="W480" i="6" a="1"/>
  <c r="W480" i="6" s="1"/>
  <c r="V480" i="6" a="1"/>
  <c r="V480" i="6" s="1"/>
  <c r="U480" i="6" a="1"/>
  <c r="U480" i="6" s="1"/>
  <c r="T480" i="6"/>
  <c r="T480" i="6" a="1"/>
  <c r="S480" i="6" a="1"/>
  <c r="S480" i="6" s="1"/>
  <c r="R480" i="6" a="1"/>
  <c r="R480" i="6" s="1"/>
  <c r="Q480" i="6" a="1"/>
  <c r="Q480" i="6" s="1"/>
  <c r="P480" i="6"/>
  <c r="P480" i="6" a="1"/>
  <c r="O480" i="6" a="1"/>
  <c r="O480" i="6" s="1"/>
  <c r="N480" i="6" a="1"/>
  <c r="N480" i="6" s="1"/>
  <c r="M480" i="6" a="1"/>
  <c r="M480" i="6" s="1"/>
  <c r="L480" i="6" a="1"/>
  <c r="L480" i="6" s="1"/>
  <c r="K480" i="6" a="1"/>
  <c r="K480" i="6" s="1"/>
  <c r="AI479" i="6" a="1"/>
  <c r="AI479" i="6" s="1"/>
  <c r="AH479" i="6" a="1"/>
  <c r="AH479" i="6" s="1"/>
  <c r="AG479" i="6" a="1"/>
  <c r="AG479" i="6" s="1"/>
  <c r="AF479" i="6"/>
  <c r="AF479" i="6" a="1"/>
  <c r="AE479" i="6" a="1"/>
  <c r="AE479" i="6" s="1"/>
  <c r="AD479" i="6" a="1"/>
  <c r="AD479" i="6" s="1"/>
  <c r="AC479" i="6" a="1"/>
  <c r="AC479" i="6" s="1"/>
  <c r="AB479" i="6"/>
  <c r="AB479" i="6" a="1"/>
  <c r="AA479" i="6" a="1"/>
  <c r="AA479" i="6" s="1"/>
  <c r="Z479" i="6" a="1"/>
  <c r="Z479" i="6" s="1"/>
  <c r="Y479" i="6" a="1"/>
  <c r="Y479" i="6" s="1"/>
  <c r="X479" i="6" a="1"/>
  <c r="X479" i="6" s="1"/>
  <c r="W479" i="6" a="1"/>
  <c r="W479" i="6" s="1"/>
  <c r="V479" i="6"/>
  <c r="V479" i="6" a="1"/>
  <c r="U479" i="6" a="1"/>
  <c r="U479" i="6" s="1"/>
  <c r="T479" i="6"/>
  <c r="T479" i="6" a="1"/>
  <c r="S479" i="6" a="1"/>
  <c r="S479" i="6" s="1"/>
  <c r="R479" i="6" a="1"/>
  <c r="R479" i="6" s="1"/>
  <c r="Q479" i="6" a="1"/>
  <c r="Q479" i="6" s="1"/>
  <c r="P479" i="6"/>
  <c r="P479" i="6" a="1"/>
  <c r="O479" i="6" a="1"/>
  <c r="O479" i="6" s="1"/>
  <c r="N479" i="6" a="1"/>
  <c r="N479" i="6" s="1"/>
  <c r="M479" i="6" a="1"/>
  <c r="M479" i="6" s="1"/>
  <c r="L479" i="6" a="1"/>
  <c r="L479" i="6" s="1"/>
  <c r="K479" i="6" a="1"/>
  <c r="K479" i="6" s="1"/>
  <c r="AI478" i="6" a="1"/>
  <c r="AI478" i="6" s="1"/>
  <c r="AH478" i="6" a="1"/>
  <c r="AH478" i="6" s="1"/>
  <c r="AG478" i="6" a="1"/>
  <c r="AG478" i="6" s="1"/>
  <c r="AF478" i="6"/>
  <c r="AF478" i="6" a="1"/>
  <c r="AE478" i="6" a="1"/>
  <c r="AE478" i="6" s="1"/>
  <c r="AD478" i="6" a="1"/>
  <c r="AD478" i="6" s="1"/>
  <c r="AC478" i="6" a="1"/>
  <c r="AC478" i="6" s="1"/>
  <c r="AB478" i="6" a="1"/>
  <c r="AB478" i="6" s="1"/>
  <c r="AA478" i="6" a="1"/>
  <c r="AA478" i="6" s="1"/>
  <c r="Z478" i="6" a="1"/>
  <c r="Z478" i="6" s="1"/>
  <c r="Y478" i="6" a="1"/>
  <c r="Y478" i="6" s="1"/>
  <c r="X478" i="6"/>
  <c r="X478" i="6" a="1"/>
  <c r="W478" i="6" a="1"/>
  <c r="W478" i="6" s="1"/>
  <c r="V478" i="6" a="1"/>
  <c r="V478" i="6" s="1"/>
  <c r="U478" i="6" a="1"/>
  <c r="U478" i="6" s="1"/>
  <c r="T478" i="6"/>
  <c r="T478" i="6" a="1"/>
  <c r="S478" i="6" a="1"/>
  <c r="S478" i="6" s="1"/>
  <c r="R478" i="6"/>
  <c r="R478" i="6" a="1"/>
  <c r="Q478" i="6" a="1"/>
  <c r="Q478" i="6" s="1"/>
  <c r="P478" i="6" a="1"/>
  <c r="P478" i="6" s="1"/>
  <c r="O478" i="6" a="1"/>
  <c r="O478" i="6" s="1"/>
  <c r="N478" i="6" a="1"/>
  <c r="N478" i="6" s="1"/>
  <c r="M478" i="6" a="1"/>
  <c r="M478" i="6" s="1"/>
  <c r="L478" i="6"/>
  <c r="L478" i="6" a="1"/>
  <c r="K478" i="6" a="1"/>
  <c r="K478" i="6" s="1"/>
  <c r="AI477" i="6" a="1"/>
  <c r="AI477" i="6" s="1"/>
  <c r="AH477" i="6" a="1"/>
  <c r="AH477" i="6" s="1"/>
  <c r="AG477" i="6" a="1"/>
  <c r="AG477" i="6" s="1"/>
  <c r="AF477" i="6"/>
  <c r="AF477" i="6" a="1"/>
  <c r="AE477" i="6" a="1"/>
  <c r="AE477" i="6" s="1"/>
  <c r="AD477" i="6"/>
  <c r="AD477" i="6" a="1"/>
  <c r="AC477" i="6" a="1"/>
  <c r="AC477" i="6" s="1"/>
  <c r="AB477" i="6"/>
  <c r="AB477" i="6" a="1"/>
  <c r="AA477" i="6" a="1"/>
  <c r="AA477" i="6" s="1"/>
  <c r="Z477" i="6" a="1"/>
  <c r="Z477" i="6" s="1"/>
  <c r="Y477" i="6" a="1"/>
  <c r="Y477" i="6" s="1"/>
  <c r="X477" i="6"/>
  <c r="X477" i="6" a="1"/>
  <c r="W477" i="6" a="1"/>
  <c r="W477" i="6" s="1"/>
  <c r="V477" i="6" a="1"/>
  <c r="V477" i="6" s="1"/>
  <c r="U477" i="6" a="1"/>
  <c r="U477" i="6" s="1"/>
  <c r="T477" i="6"/>
  <c r="T477" i="6" a="1"/>
  <c r="S477" i="6" a="1"/>
  <c r="S477" i="6" s="1"/>
  <c r="R477" i="6" a="1"/>
  <c r="R477" i="6" s="1"/>
  <c r="Q477" i="6" a="1"/>
  <c r="Q477" i="6" s="1"/>
  <c r="P477" i="6" a="1"/>
  <c r="P477" i="6" s="1"/>
  <c r="O477" i="6" a="1"/>
  <c r="O477" i="6" s="1"/>
  <c r="N477" i="6"/>
  <c r="N477" i="6" a="1"/>
  <c r="M477" i="6" a="1"/>
  <c r="M477" i="6" s="1"/>
  <c r="L477" i="6"/>
  <c r="L477" i="6" a="1"/>
  <c r="K477" i="6" a="1"/>
  <c r="K477" i="6" s="1"/>
  <c r="AI476" i="6" a="1"/>
  <c r="AI476" i="6" s="1"/>
  <c r="AH476" i="6" a="1"/>
  <c r="AH476" i="6" s="1"/>
  <c r="AG476" i="6" a="1"/>
  <c r="AG476" i="6" s="1"/>
  <c r="AF476" i="6" a="1"/>
  <c r="AF476" i="6" s="1"/>
  <c r="AE476" i="6" a="1"/>
  <c r="AE476" i="6" s="1"/>
  <c r="AD476" i="6" a="1"/>
  <c r="AD476" i="6" s="1"/>
  <c r="AC476" i="6" a="1"/>
  <c r="AC476" i="6" s="1"/>
  <c r="AB476" i="6"/>
  <c r="AB476" i="6" a="1"/>
  <c r="AA476" i="6" a="1"/>
  <c r="AA476" i="6" s="1"/>
  <c r="Z476" i="6" a="1"/>
  <c r="Z476" i="6" s="1"/>
  <c r="Y476" i="6" a="1"/>
  <c r="Y476" i="6" s="1"/>
  <c r="X476" i="6"/>
  <c r="X476" i="6" a="1"/>
  <c r="W476" i="6" a="1"/>
  <c r="W476" i="6" s="1"/>
  <c r="V476" i="6" a="1"/>
  <c r="V476" i="6" s="1"/>
  <c r="U476" i="6" a="1"/>
  <c r="U476" i="6" s="1"/>
  <c r="T476" i="6"/>
  <c r="T476" i="6" a="1"/>
  <c r="S476" i="6" a="1"/>
  <c r="S476" i="6" s="1"/>
  <c r="R476" i="6" a="1"/>
  <c r="R476" i="6" s="1"/>
  <c r="Q476" i="6" a="1"/>
  <c r="Q476" i="6" s="1"/>
  <c r="P476" i="6" a="1"/>
  <c r="P476" i="6" s="1"/>
  <c r="O476" i="6" a="1"/>
  <c r="O476" i="6" s="1"/>
  <c r="N476" i="6" a="1"/>
  <c r="N476" i="6" s="1"/>
  <c r="M476" i="6" a="1"/>
  <c r="M476" i="6" s="1"/>
  <c r="L476" i="6"/>
  <c r="L476" i="6" a="1"/>
  <c r="K476" i="6" a="1"/>
  <c r="K476" i="6" s="1"/>
  <c r="AI475" i="6" a="1"/>
  <c r="AI475" i="6" s="1"/>
  <c r="AH475" i="6" a="1"/>
  <c r="AH475" i="6" s="1"/>
  <c r="AG475" i="6" a="1"/>
  <c r="AG475" i="6" s="1"/>
  <c r="AF475" i="6"/>
  <c r="AF475" i="6" a="1"/>
  <c r="AE475" i="6" a="1"/>
  <c r="AE475" i="6" s="1"/>
  <c r="AD475" i="6" a="1"/>
  <c r="AD475" i="6" s="1"/>
  <c r="AC475" i="6" a="1"/>
  <c r="AC475" i="6" s="1"/>
  <c r="AB475" i="6" a="1"/>
  <c r="AB475" i="6" s="1"/>
  <c r="AA475" i="6" a="1"/>
  <c r="AA475" i="6" s="1"/>
  <c r="Z475" i="6" a="1"/>
  <c r="Z475" i="6" s="1"/>
  <c r="Y475" i="6" a="1"/>
  <c r="Y475" i="6" s="1"/>
  <c r="X475" i="6"/>
  <c r="X475" i="6" a="1"/>
  <c r="W475" i="6" a="1"/>
  <c r="W475" i="6" s="1"/>
  <c r="V475" i="6" a="1"/>
  <c r="V475" i="6" s="1"/>
  <c r="U475" i="6" a="1"/>
  <c r="U475" i="6" s="1"/>
  <c r="T475" i="6"/>
  <c r="T475" i="6" a="1"/>
  <c r="S475" i="6" a="1"/>
  <c r="S475" i="6" s="1"/>
  <c r="R475" i="6" a="1"/>
  <c r="R475" i="6" s="1"/>
  <c r="Q475" i="6" a="1"/>
  <c r="Q475" i="6" s="1"/>
  <c r="P475" i="6" a="1"/>
  <c r="P475" i="6" s="1"/>
  <c r="O475" i="6" a="1"/>
  <c r="O475" i="6" s="1"/>
  <c r="N475" i="6" a="1"/>
  <c r="N475" i="6" s="1"/>
  <c r="M475" i="6" a="1"/>
  <c r="M475" i="6" s="1"/>
  <c r="L475" i="6"/>
  <c r="L475" i="6" a="1"/>
  <c r="K475" i="6" a="1"/>
  <c r="K475" i="6" s="1"/>
  <c r="AI474" i="6" a="1"/>
  <c r="AI474" i="6" s="1"/>
  <c r="AH474" i="6"/>
  <c r="AH474" i="6" a="1"/>
  <c r="AG474" i="6" a="1"/>
  <c r="AG474" i="6" s="1"/>
  <c r="AF474" i="6" a="1"/>
  <c r="AF474" i="6" s="1"/>
  <c r="AE474" i="6" a="1"/>
  <c r="AE474" i="6" s="1"/>
  <c r="AD474" i="6" a="1"/>
  <c r="AD474" i="6" s="1"/>
  <c r="AC474" i="6" a="1"/>
  <c r="AC474" i="6" s="1"/>
  <c r="AB474" i="6"/>
  <c r="AB474" i="6" a="1"/>
  <c r="AA474" i="6" a="1"/>
  <c r="AA474" i="6" s="1"/>
  <c r="Z474" i="6" a="1"/>
  <c r="Z474" i="6" s="1"/>
  <c r="Y474" i="6" a="1"/>
  <c r="Y474" i="6" s="1"/>
  <c r="X474" i="6"/>
  <c r="X474" i="6" a="1"/>
  <c r="W474" i="6" a="1"/>
  <c r="W474" i="6" s="1"/>
  <c r="V474" i="6" a="1"/>
  <c r="V474" i="6" s="1"/>
  <c r="U474" i="6" a="1"/>
  <c r="U474" i="6" s="1"/>
  <c r="T474" i="6"/>
  <c r="T474" i="6" a="1"/>
  <c r="S474" i="6" a="1"/>
  <c r="S474" i="6" s="1"/>
  <c r="R474" i="6"/>
  <c r="R474" i="6" a="1"/>
  <c r="Q474" i="6" a="1"/>
  <c r="Q474" i="6" s="1"/>
  <c r="P474" i="6"/>
  <c r="P474" i="6" a="1"/>
  <c r="O474" i="6" a="1"/>
  <c r="O474" i="6" s="1"/>
  <c r="N474" i="6" a="1"/>
  <c r="N474" i="6" s="1"/>
  <c r="M474" i="6" a="1"/>
  <c r="M474" i="6" s="1"/>
  <c r="L474" i="6"/>
  <c r="L474" i="6" a="1"/>
  <c r="K474" i="6" a="1"/>
  <c r="K474" i="6" s="1"/>
  <c r="AI473" i="6" a="1"/>
  <c r="AI473" i="6" s="1"/>
  <c r="AH473" i="6" a="1"/>
  <c r="AH473" i="6" s="1"/>
  <c r="AG473" i="6" a="1"/>
  <c r="AG473" i="6" s="1"/>
  <c r="AF473" i="6" a="1"/>
  <c r="AF473" i="6" s="1"/>
  <c r="AE473" i="6" a="1"/>
  <c r="AE473" i="6" s="1"/>
  <c r="AD473" i="6" a="1"/>
  <c r="AD473" i="6" s="1"/>
  <c r="AC473" i="6" a="1"/>
  <c r="AC473" i="6" s="1"/>
  <c r="AB473" i="6"/>
  <c r="AB473" i="6" a="1"/>
  <c r="AA473" i="6" a="1"/>
  <c r="AA473" i="6" s="1"/>
  <c r="Z473" i="6" a="1"/>
  <c r="Z473" i="6" s="1"/>
  <c r="Y473" i="6" a="1"/>
  <c r="Y473" i="6" s="1"/>
  <c r="X473" i="6" a="1"/>
  <c r="X473" i="6" s="1"/>
  <c r="W473" i="6" a="1"/>
  <c r="W473" i="6" s="1"/>
  <c r="V473" i="6" a="1"/>
  <c r="V473" i="6" s="1"/>
  <c r="U473" i="6" a="1"/>
  <c r="U473" i="6" s="1"/>
  <c r="T473" i="6"/>
  <c r="T473" i="6" a="1"/>
  <c r="S473" i="6" a="1"/>
  <c r="S473" i="6" s="1"/>
  <c r="R473" i="6" a="1"/>
  <c r="R473" i="6" s="1"/>
  <c r="Q473" i="6" a="1"/>
  <c r="Q473" i="6" s="1"/>
  <c r="P473" i="6" a="1"/>
  <c r="P473" i="6" s="1"/>
  <c r="O473" i="6" a="1"/>
  <c r="O473" i="6" s="1"/>
  <c r="N473" i="6" a="1"/>
  <c r="N473" i="6" s="1"/>
  <c r="M473" i="6" a="1"/>
  <c r="M473" i="6" s="1"/>
  <c r="L473" i="6"/>
  <c r="L473" i="6" a="1"/>
  <c r="K473" i="6" a="1"/>
  <c r="K473" i="6" s="1"/>
  <c r="AI472" i="6" a="1"/>
  <c r="AI472" i="6" s="1"/>
  <c r="AH472" i="6" a="1"/>
  <c r="AH472" i="6" s="1"/>
  <c r="AG472" i="6" a="1"/>
  <c r="AG472" i="6" s="1"/>
  <c r="AF472" i="6"/>
  <c r="AF472" i="6" a="1"/>
  <c r="AE472" i="6" a="1"/>
  <c r="AE472" i="6" s="1"/>
  <c r="AD472" i="6" a="1"/>
  <c r="AD472" i="6" s="1"/>
  <c r="AC472" i="6" a="1"/>
  <c r="AC472" i="6" s="1"/>
  <c r="AB472" i="6" a="1"/>
  <c r="AB472" i="6" s="1"/>
  <c r="AA472" i="6" a="1"/>
  <c r="AA472" i="6" s="1"/>
  <c r="Z472" i="6" a="1"/>
  <c r="Z472" i="6" s="1"/>
  <c r="Y472" i="6" a="1"/>
  <c r="Y472" i="6" s="1"/>
  <c r="X472" i="6"/>
  <c r="X472" i="6" a="1"/>
  <c r="W472" i="6" a="1"/>
  <c r="W472" i="6" s="1"/>
  <c r="V472" i="6" a="1"/>
  <c r="V472" i="6" s="1"/>
  <c r="U472" i="6" a="1"/>
  <c r="U472" i="6" s="1"/>
  <c r="T472" i="6"/>
  <c r="T472" i="6" a="1"/>
  <c r="S472" i="6" a="1"/>
  <c r="S472" i="6" s="1"/>
  <c r="R472" i="6" a="1"/>
  <c r="R472" i="6" s="1"/>
  <c r="Q472" i="6" a="1"/>
  <c r="Q472" i="6" s="1"/>
  <c r="P472" i="6"/>
  <c r="P472" i="6" a="1"/>
  <c r="O472" i="6" a="1"/>
  <c r="O472" i="6" s="1"/>
  <c r="N472" i="6" a="1"/>
  <c r="N472" i="6" s="1"/>
  <c r="M472" i="6" a="1"/>
  <c r="M472" i="6" s="1"/>
  <c r="L472" i="6" a="1"/>
  <c r="L472" i="6" s="1"/>
  <c r="K472" i="6" a="1"/>
  <c r="K472" i="6" s="1"/>
  <c r="AI471" i="6" a="1"/>
  <c r="AI471" i="6" s="1"/>
  <c r="AH471" i="6" a="1"/>
  <c r="AH471" i="6" s="1"/>
  <c r="AG471" i="6" a="1"/>
  <c r="AG471" i="6" s="1"/>
  <c r="AF471" i="6"/>
  <c r="AF471" i="6" a="1"/>
  <c r="AE471" i="6" a="1"/>
  <c r="AE471" i="6" s="1"/>
  <c r="AD471" i="6" a="1"/>
  <c r="AD471" i="6" s="1"/>
  <c r="AC471" i="6" a="1"/>
  <c r="AC471" i="6" s="1"/>
  <c r="AB471" i="6"/>
  <c r="AB471" i="6" a="1"/>
  <c r="AA471" i="6" a="1"/>
  <c r="AA471" i="6" s="1"/>
  <c r="Z471" i="6" a="1"/>
  <c r="Z471" i="6" s="1"/>
  <c r="Y471" i="6" a="1"/>
  <c r="Y471" i="6" s="1"/>
  <c r="X471" i="6" a="1"/>
  <c r="X471" i="6" s="1"/>
  <c r="W471" i="6" a="1"/>
  <c r="W471" i="6" s="1"/>
  <c r="V471" i="6" a="1"/>
  <c r="V471" i="6" s="1"/>
  <c r="U471" i="6" a="1"/>
  <c r="U471" i="6" s="1"/>
  <c r="T471" i="6"/>
  <c r="T471" i="6" a="1"/>
  <c r="S471" i="6" a="1"/>
  <c r="S471" i="6" s="1"/>
  <c r="R471" i="6" a="1"/>
  <c r="R471" i="6" s="1"/>
  <c r="Q471" i="6" a="1"/>
  <c r="Q471" i="6" s="1"/>
  <c r="P471" i="6"/>
  <c r="P471" i="6" a="1"/>
  <c r="O471" i="6" a="1"/>
  <c r="O471" i="6" s="1"/>
  <c r="N471" i="6" a="1"/>
  <c r="N471" i="6" s="1"/>
  <c r="M471" i="6" a="1"/>
  <c r="M471" i="6" s="1"/>
  <c r="L471" i="6"/>
  <c r="L471" i="6" a="1"/>
  <c r="K471" i="6" a="1"/>
  <c r="K471" i="6" s="1"/>
  <c r="AI470" i="6" a="1"/>
  <c r="AI470" i="6" s="1"/>
  <c r="AH470" i="6" a="1"/>
  <c r="AH470" i="6" s="1"/>
  <c r="AG470" i="6" a="1"/>
  <c r="AG470" i="6" s="1"/>
  <c r="AF470" i="6"/>
  <c r="AF470" i="6" a="1"/>
  <c r="AE470" i="6" a="1"/>
  <c r="AE470" i="6" s="1"/>
  <c r="AD470" i="6" a="1"/>
  <c r="AD470" i="6" s="1"/>
  <c r="AC470" i="6" a="1"/>
  <c r="AC470" i="6" s="1"/>
  <c r="AB470" i="6" a="1"/>
  <c r="AB470" i="6" s="1"/>
  <c r="AA470" i="6" a="1"/>
  <c r="AA470" i="6" s="1"/>
  <c r="Z470" i="6" a="1"/>
  <c r="Z470" i="6" s="1"/>
  <c r="Y470" i="6" a="1"/>
  <c r="Y470" i="6" s="1"/>
  <c r="X470" i="6"/>
  <c r="X470" i="6" a="1"/>
  <c r="W470" i="6" a="1"/>
  <c r="W470" i="6" s="1"/>
  <c r="V470" i="6" a="1"/>
  <c r="V470" i="6" s="1"/>
  <c r="U470" i="6" a="1"/>
  <c r="U470" i="6" s="1"/>
  <c r="T470" i="6" a="1"/>
  <c r="T470" i="6" s="1"/>
  <c r="S470" i="6" a="1"/>
  <c r="S470" i="6" s="1"/>
  <c r="R470" i="6" a="1"/>
  <c r="R470" i="6" s="1"/>
  <c r="Q470" i="6" a="1"/>
  <c r="Q470" i="6" s="1"/>
  <c r="P470" i="6"/>
  <c r="P470" i="6" a="1"/>
  <c r="O470" i="6" a="1"/>
  <c r="O470" i="6" s="1"/>
  <c r="N470" i="6" a="1"/>
  <c r="N470" i="6" s="1"/>
  <c r="M470" i="6" a="1"/>
  <c r="M470" i="6" s="1"/>
  <c r="L470" i="6"/>
  <c r="L470" i="6" a="1"/>
  <c r="K470" i="6" a="1"/>
  <c r="K470" i="6" s="1"/>
  <c r="AI469" i="6" a="1"/>
  <c r="AI469" i="6" s="1"/>
  <c r="AH469" i="6" a="1"/>
  <c r="AH469" i="6" s="1"/>
  <c r="AG469" i="6" a="1"/>
  <c r="AG469" i="6" s="1"/>
  <c r="AF469" i="6" a="1"/>
  <c r="AF469" i="6" s="1"/>
  <c r="AE469" i="6" a="1"/>
  <c r="AE469" i="6" s="1"/>
  <c r="AD469" i="6" a="1"/>
  <c r="AD469" i="6" s="1"/>
  <c r="AC469" i="6" a="1"/>
  <c r="AC469" i="6" s="1"/>
  <c r="AB469" i="6"/>
  <c r="AB469" i="6" a="1"/>
  <c r="AA469" i="6" a="1"/>
  <c r="AA469" i="6" s="1"/>
  <c r="Z469" i="6" a="1"/>
  <c r="Z469" i="6" s="1"/>
  <c r="Y469" i="6" a="1"/>
  <c r="Y469" i="6" s="1"/>
  <c r="X469" i="6"/>
  <c r="X469" i="6" a="1"/>
  <c r="W469" i="6" a="1"/>
  <c r="W469" i="6" s="1"/>
  <c r="V469" i="6" a="1"/>
  <c r="V469" i="6" s="1"/>
  <c r="U469" i="6" a="1"/>
  <c r="U469" i="6" s="1"/>
  <c r="T469" i="6"/>
  <c r="T469" i="6" a="1"/>
  <c r="S469" i="6" a="1"/>
  <c r="S469" i="6" s="1"/>
  <c r="R469" i="6" a="1"/>
  <c r="R469" i="6" s="1"/>
  <c r="Q469" i="6" a="1"/>
  <c r="Q469" i="6" s="1"/>
  <c r="P469" i="6" a="1"/>
  <c r="P469" i="6" s="1"/>
  <c r="O469" i="6" a="1"/>
  <c r="O469" i="6" s="1"/>
  <c r="N469" i="6" a="1"/>
  <c r="N469" i="6" s="1"/>
  <c r="M469" i="6" a="1"/>
  <c r="M469" i="6" s="1"/>
  <c r="L469" i="6"/>
  <c r="L469" i="6" a="1"/>
  <c r="K469" i="6" a="1"/>
  <c r="K469" i="6" s="1"/>
  <c r="AI468" i="6" a="1"/>
  <c r="AI468" i="6" s="1"/>
  <c r="AH468" i="6" a="1"/>
  <c r="AH468" i="6" s="1"/>
  <c r="AG468" i="6" a="1"/>
  <c r="AG468" i="6" s="1"/>
  <c r="AF468" i="6"/>
  <c r="AF468" i="6" a="1"/>
  <c r="AE468" i="6" a="1"/>
  <c r="AE468" i="6" s="1"/>
  <c r="AD468" i="6" a="1"/>
  <c r="AD468" i="6" s="1"/>
  <c r="AC468" i="6" a="1"/>
  <c r="AC468" i="6" s="1"/>
  <c r="AB468" i="6" a="1"/>
  <c r="AB468" i="6" s="1"/>
  <c r="AA468" i="6" a="1"/>
  <c r="AA468" i="6" s="1"/>
  <c r="Z468" i="6" a="1"/>
  <c r="Z468" i="6" s="1"/>
  <c r="Y468" i="6" a="1"/>
  <c r="Y468" i="6" s="1"/>
  <c r="X468" i="6"/>
  <c r="X468" i="6" a="1"/>
  <c r="W468" i="6" a="1"/>
  <c r="W468" i="6" s="1"/>
  <c r="V468" i="6" a="1"/>
  <c r="V468" i="6" s="1"/>
  <c r="U468" i="6" a="1"/>
  <c r="U468" i="6" s="1"/>
  <c r="T468" i="6" a="1"/>
  <c r="T468" i="6" s="1"/>
  <c r="S468" i="6" a="1"/>
  <c r="S468" i="6" s="1"/>
  <c r="R468" i="6" a="1"/>
  <c r="R468" i="6" s="1"/>
  <c r="Q468" i="6" a="1"/>
  <c r="Q468" i="6" s="1"/>
  <c r="P468" i="6"/>
  <c r="P468" i="6" a="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a="1"/>
  <c r="AD467" i="6" s="1"/>
  <c r="AC467" i="6" a="1"/>
  <c r="AC467" i="6" s="1"/>
  <c r="AB467" i="6"/>
  <c r="AB467" i="6" a="1"/>
  <c r="AA467" i="6" a="1"/>
  <c r="AA467" i="6" s="1"/>
  <c r="Z467" i="6" a="1"/>
  <c r="Z467" i="6" s="1"/>
  <c r="Y467" i="6" a="1"/>
  <c r="Y467" i="6" s="1"/>
  <c r="X467" i="6" a="1"/>
  <c r="X467" i="6" s="1"/>
  <c r="W467" i="6" a="1"/>
  <c r="W467" i="6" s="1"/>
  <c r="V467" i="6" a="1"/>
  <c r="V467" i="6" s="1"/>
  <c r="U467" i="6" a="1"/>
  <c r="U467" i="6" s="1"/>
  <c r="T467" i="6"/>
  <c r="T467" i="6" a="1"/>
  <c r="S467" i="6" a="1"/>
  <c r="S467" i="6" s="1"/>
  <c r="R467" i="6" a="1"/>
  <c r="R467" i="6" s="1"/>
  <c r="Q467" i="6" a="1"/>
  <c r="Q467" i="6" s="1"/>
  <c r="P467" i="6"/>
  <c r="P467" i="6" a="1"/>
  <c r="O467" i="6" a="1"/>
  <c r="O467" i="6" s="1"/>
  <c r="N467" i="6" a="1"/>
  <c r="N467" i="6" s="1"/>
  <c r="M467" i="6" a="1"/>
  <c r="M467" i="6" s="1"/>
  <c r="L467" i="6"/>
  <c r="L467" i="6" a="1"/>
  <c r="K467" i="6" a="1"/>
  <c r="K467" i="6" s="1"/>
  <c r="AI466" i="6" a="1"/>
  <c r="AI466" i="6" s="1"/>
  <c r="AH466" i="6" a="1"/>
  <c r="AH466" i="6" s="1"/>
  <c r="AG466" i="6" a="1"/>
  <c r="AG466" i="6" s="1"/>
  <c r="AF466" i="6"/>
  <c r="AF466" i="6" a="1"/>
  <c r="AE466" i="6" a="1"/>
  <c r="AE466" i="6" s="1"/>
  <c r="AD466" i="6" a="1"/>
  <c r="AD466" i="6" s="1"/>
  <c r="AC466" i="6" a="1"/>
  <c r="AC466" i="6" s="1"/>
  <c r="AB466" i="6"/>
  <c r="AB466" i="6" a="1"/>
  <c r="AA466" i="6" a="1"/>
  <c r="AA466" i="6" s="1"/>
  <c r="Z466" i="6" a="1"/>
  <c r="Z466" i="6" s="1"/>
  <c r="Y466" i="6" a="1"/>
  <c r="Y466" i="6" s="1"/>
  <c r="X466" i="6"/>
  <c r="X466" i="6" a="1"/>
  <c r="W466" i="6" a="1"/>
  <c r="W466" i="6" s="1"/>
  <c r="V466" i="6" a="1"/>
  <c r="V466" i="6" s="1"/>
  <c r="U466" i="6" a="1"/>
  <c r="U466" i="6" s="1"/>
  <c r="T466" i="6" a="1"/>
  <c r="T466" i="6" s="1"/>
  <c r="S466" i="6" a="1"/>
  <c r="S466" i="6" s="1"/>
  <c r="R466" i="6" a="1"/>
  <c r="R466" i="6" s="1"/>
  <c r="Q466" i="6" a="1"/>
  <c r="Q466" i="6" s="1"/>
  <c r="P466" i="6"/>
  <c r="P466" i="6" a="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c r="AB465" i="6" a="1"/>
  <c r="AA465" i="6" a="1"/>
  <c r="AA465" i="6" s="1"/>
  <c r="Z465" i="6" a="1"/>
  <c r="Z465" i="6" s="1"/>
  <c r="Y465" i="6" a="1"/>
  <c r="Y465" i="6" s="1"/>
  <c r="X465" i="6" a="1"/>
  <c r="X465" i="6" s="1"/>
  <c r="W465" i="6" a="1"/>
  <c r="W465" i="6" s="1"/>
  <c r="V465" i="6" a="1"/>
  <c r="V465" i="6" s="1"/>
  <c r="U465" i="6" a="1"/>
  <c r="U465" i="6" s="1"/>
  <c r="T465" i="6"/>
  <c r="T465" i="6" a="1"/>
  <c r="S465" i="6" a="1"/>
  <c r="S465" i="6" s="1"/>
  <c r="R465" i="6" a="1"/>
  <c r="R465" i="6" s="1"/>
  <c r="Q465" i="6" a="1"/>
  <c r="Q465" i="6" s="1"/>
  <c r="P465" i="6" a="1"/>
  <c r="P465" i="6" s="1"/>
  <c r="O465" i="6" a="1"/>
  <c r="O465" i="6" s="1"/>
  <c r="N465" i="6" a="1"/>
  <c r="N465" i="6" s="1"/>
  <c r="M465" i="6" a="1"/>
  <c r="M465" i="6" s="1"/>
  <c r="L465" i="6"/>
  <c r="L465" i="6" a="1"/>
  <c r="K465" i="6" a="1"/>
  <c r="K465" i="6" s="1"/>
  <c r="AI464" i="6" a="1"/>
  <c r="AI464" i="6" s="1"/>
  <c r="AH464" i="6" a="1"/>
  <c r="AH464" i="6" s="1"/>
  <c r="AG464" i="6" a="1"/>
  <c r="AG464" i="6" s="1"/>
  <c r="AF464" i="6"/>
  <c r="AF464" i="6" a="1"/>
  <c r="AE464" i="6" a="1"/>
  <c r="AE464" i="6" s="1"/>
  <c r="AD464" i="6" a="1"/>
  <c r="AD464" i="6" s="1"/>
  <c r="AC464" i="6" a="1"/>
  <c r="AC464" i="6" s="1"/>
  <c r="AB464" i="6" a="1"/>
  <c r="AB464" i="6" s="1"/>
  <c r="AA464" i="6" a="1"/>
  <c r="AA464" i="6" s="1"/>
  <c r="Z464" i="6" a="1"/>
  <c r="Z464" i="6" s="1"/>
  <c r="Y464" i="6" a="1"/>
  <c r="Y464" i="6" s="1"/>
  <c r="X464" i="6"/>
  <c r="X464" i="6" a="1"/>
  <c r="W464" i="6" a="1"/>
  <c r="W464" i="6" s="1"/>
  <c r="V464" i="6" a="1"/>
  <c r="V464" i="6" s="1"/>
  <c r="U464" i="6" a="1"/>
  <c r="U464" i="6" s="1"/>
  <c r="T464" i="6"/>
  <c r="T464" i="6" a="1"/>
  <c r="S464" i="6" a="1"/>
  <c r="S464" i="6" s="1"/>
  <c r="R464" i="6" a="1"/>
  <c r="R464" i="6" s="1"/>
  <c r="Q464" i="6" a="1"/>
  <c r="Q464" i="6" s="1"/>
  <c r="P464" i="6"/>
  <c r="P464" i="6" a="1"/>
  <c r="O464" i="6" a="1"/>
  <c r="O464" i="6" s="1"/>
  <c r="N464" i="6" a="1"/>
  <c r="N464" i="6" s="1"/>
  <c r="M464" i="6" a="1"/>
  <c r="M464" i="6" s="1"/>
  <c r="L464" i="6" a="1"/>
  <c r="L464" i="6" s="1"/>
  <c r="K464" i="6" a="1"/>
  <c r="K464" i="6" s="1"/>
  <c r="AI463" i="6" a="1"/>
  <c r="AI463" i="6" s="1"/>
  <c r="AH463" i="6" a="1"/>
  <c r="AH463" i="6" s="1"/>
  <c r="AG463" i="6" a="1"/>
  <c r="AG463" i="6" s="1"/>
  <c r="AF463" i="6"/>
  <c r="AF463" i="6" a="1"/>
  <c r="AE463" i="6" a="1"/>
  <c r="AE463" i="6" s="1"/>
  <c r="AD463" i="6" a="1"/>
  <c r="AD463" i="6" s="1"/>
  <c r="AC463" i="6" a="1"/>
  <c r="AC463" i="6" s="1"/>
  <c r="AB463" i="6"/>
  <c r="AB463" i="6" a="1"/>
  <c r="AA463" i="6" a="1"/>
  <c r="AA463" i="6" s="1"/>
  <c r="Z463" i="6" a="1"/>
  <c r="Z463" i="6" s="1"/>
  <c r="Y463" i="6" a="1"/>
  <c r="Y463" i="6" s="1"/>
  <c r="X463" i="6" a="1"/>
  <c r="X463" i="6" s="1"/>
  <c r="W463" i="6" a="1"/>
  <c r="W463" i="6" s="1"/>
  <c r="V463" i="6" a="1"/>
  <c r="V463" i="6" s="1"/>
  <c r="U463" i="6" a="1"/>
  <c r="U463" i="6" s="1"/>
  <c r="T463" i="6"/>
  <c r="T463" i="6" a="1"/>
  <c r="S463" i="6" a="1"/>
  <c r="S463" i="6" s="1"/>
  <c r="R463" i="6" a="1"/>
  <c r="R463" i="6" s="1"/>
  <c r="Q463" i="6" a="1"/>
  <c r="Q463" i="6" s="1"/>
  <c r="P463" i="6" a="1"/>
  <c r="P463" i="6" s="1"/>
  <c r="O463" i="6" a="1"/>
  <c r="O463" i="6" s="1"/>
  <c r="N463" i="6" a="1"/>
  <c r="N463" i="6" s="1"/>
  <c r="M463" i="6" a="1"/>
  <c r="M463" i="6" s="1"/>
  <c r="L463" i="6"/>
  <c r="L463" i="6" a="1"/>
  <c r="K463" i="6" a="1"/>
  <c r="K463" i="6" s="1"/>
  <c r="AI462" i="6" a="1"/>
  <c r="AI462" i="6" s="1"/>
  <c r="AH462" i="6" a="1"/>
  <c r="AH462" i="6" s="1"/>
  <c r="AG462" i="6" a="1"/>
  <c r="AG462" i="6" s="1"/>
  <c r="AF462" i="6"/>
  <c r="AF462" i="6" a="1"/>
  <c r="AE462" i="6" a="1"/>
  <c r="AE462" i="6" s="1"/>
  <c r="AD462" i="6" a="1"/>
  <c r="AD462" i="6" s="1"/>
  <c r="AC462" i="6" a="1"/>
  <c r="AC462" i="6" s="1"/>
  <c r="AB462" i="6" a="1"/>
  <c r="AB462" i="6" s="1"/>
  <c r="AA462" i="6" a="1"/>
  <c r="AA462" i="6" s="1"/>
  <c r="Z462" i="6" a="1"/>
  <c r="Z462" i="6" s="1"/>
  <c r="Y462" i="6" a="1"/>
  <c r="Y462" i="6" s="1"/>
  <c r="X462" i="6"/>
  <c r="X462" i="6" a="1"/>
  <c r="W462" i="6" a="1"/>
  <c r="W462" i="6" s="1"/>
  <c r="V462" i="6" a="1"/>
  <c r="V462" i="6" s="1"/>
  <c r="U462" i="6" a="1"/>
  <c r="U462" i="6" s="1"/>
  <c r="T462" i="6" a="1"/>
  <c r="T462" i="6" s="1"/>
  <c r="S462" i="6" a="1"/>
  <c r="S462" i="6" s="1"/>
  <c r="R462" i="6" a="1"/>
  <c r="R462" i="6" s="1"/>
  <c r="Q462" i="6" a="1"/>
  <c r="Q462" i="6" s="1"/>
  <c r="P462" i="6"/>
  <c r="P462" i="6" a="1"/>
  <c r="O462" i="6" a="1"/>
  <c r="O462" i="6" s="1"/>
  <c r="N462" i="6" a="1"/>
  <c r="N462" i="6" s="1"/>
  <c r="M462" i="6" a="1"/>
  <c r="M462" i="6" s="1"/>
  <c r="L462" i="6"/>
  <c r="L462" i="6" a="1"/>
  <c r="K462" i="6" a="1"/>
  <c r="K462" i="6" s="1"/>
  <c r="AI461" i="6" a="1"/>
  <c r="AI461" i="6" s="1"/>
  <c r="AH461" i="6" a="1"/>
  <c r="AH461" i="6" s="1"/>
  <c r="AG461" i="6" a="1"/>
  <c r="AG461" i="6" s="1"/>
  <c r="AF461" i="6" a="1"/>
  <c r="AF461" i="6" s="1"/>
  <c r="AE461" i="6" a="1"/>
  <c r="AE461" i="6" s="1"/>
  <c r="AD461" i="6" a="1"/>
  <c r="AD461" i="6" s="1"/>
  <c r="AC461" i="6" a="1"/>
  <c r="AC461" i="6" s="1"/>
  <c r="AB461" i="6"/>
  <c r="AB461" i="6" a="1"/>
  <c r="AA461" i="6" a="1"/>
  <c r="AA461" i="6" s="1"/>
  <c r="Z461" i="6" a="1"/>
  <c r="Z461" i="6" s="1"/>
  <c r="Y461" i="6" a="1"/>
  <c r="Y461" i="6" s="1"/>
  <c r="X461" i="6"/>
  <c r="X461" i="6" a="1"/>
  <c r="W461" i="6" a="1"/>
  <c r="W461" i="6" s="1"/>
  <c r="V461" i="6" a="1"/>
  <c r="V461" i="6" s="1"/>
  <c r="U461" i="6" a="1"/>
  <c r="U461" i="6" s="1"/>
  <c r="T461" i="6"/>
  <c r="T461" i="6" a="1"/>
  <c r="S461" i="6" a="1"/>
  <c r="S461" i="6" s="1"/>
  <c r="R461" i="6" a="1"/>
  <c r="R461" i="6" s="1"/>
  <c r="Q461" i="6" a="1"/>
  <c r="Q461" i="6" s="1"/>
  <c r="P461" i="6" a="1"/>
  <c r="P461" i="6" s="1"/>
  <c r="O461" i="6" a="1"/>
  <c r="O461" i="6" s="1"/>
  <c r="N461" i="6" a="1"/>
  <c r="N461" i="6" s="1"/>
  <c r="M461" i="6" a="1"/>
  <c r="M461" i="6" s="1"/>
  <c r="L461" i="6"/>
  <c r="L461" i="6" a="1"/>
  <c r="K461" i="6" a="1"/>
  <c r="K461" i="6" s="1"/>
  <c r="AI460" i="6" a="1"/>
  <c r="AI460" i="6" s="1"/>
  <c r="AH460" i="6" a="1"/>
  <c r="AH460" i="6" s="1"/>
  <c r="AG460" i="6" a="1"/>
  <c r="AG460" i="6" s="1"/>
  <c r="AF460" i="6"/>
  <c r="AF460" i="6" a="1"/>
  <c r="AE460" i="6" a="1"/>
  <c r="AE460" i="6" s="1"/>
  <c r="AD460" i="6" a="1"/>
  <c r="AD460" i="6" s="1"/>
  <c r="AC460" i="6" a="1"/>
  <c r="AC460" i="6" s="1"/>
  <c r="AB460" i="6" a="1"/>
  <c r="AB460" i="6" s="1"/>
  <c r="AA460" i="6" a="1"/>
  <c r="AA460" i="6" s="1"/>
  <c r="Z460" i="6" a="1"/>
  <c r="Z460" i="6" s="1"/>
  <c r="Y460" i="6" a="1"/>
  <c r="Y460" i="6" s="1"/>
  <c r="X460" i="6"/>
  <c r="X460" i="6" a="1"/>
  <c r="W460" i="6" a="1"/>
  <c r="W460" i="6" s="1"/>
  <c r="V460" i="6" a="1"/>
  <c r="V460" i="6" s="1"/>
  <c r="U460" i="6" a="1"/>
  <c r="U460" i="6" s="1"/>
  <c r="T460" i="6" a="1"/>
  <c r="T460" i="6" s="1"/>
  <c r="S460" i="6" a="1"/>
  <c r="S460" i="6" s="1"/>
  <c r="R460" i="6" a="1"/>
  <c r="R460" i="6" s="1"/>
  <c r="Q460" i="6" a="1"/>
  <c r="Q460" i="6" s="1"/>
  <c r="P460" i="6"/>
  <c r="P460" i="6" a="1"/>
  <c r="O460" i="6" a="1"/>
  <c r="O460" i="6" s="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a="1"/>
  <c r="AC459" i="6" s="1"/>
  <c r="AB459" i="6"/>
  <c r="AB459" i="6" a="1"/>
  <c r="AA459" i="6" a="1"/>
  <c r="AA459" i="6" s="1"/>
  <c r="Z459" i="6" a="1"/>
  <c r="Z459" i="6" s="1"/>
  <c r="Y459" i="6" a="1"/>
  <c r="Y459" i="6" s="1"/>
  <c r="X459" i="6" a="1"/>
  <c r="X459" i="6" s="1"/>
  <c r="W459" i="6" a="1"/>
  <c r="W459" i="6" s="1"/>
  <c r="V459" i="6" a="1"/>
  <c r="V459" i="6" s="1"/>
  <c r="U459" i="6" a="1"/>
  <c r="U459" i="6" s="1"/>
  <c r="T459" i="6"/>
  <c r="T459" i="6" a="1"/>
  <c r="S459" i="6" a="1"/>
  <c r="S459" i="6" s="1"/>
  <c r="R459" i="6" a="1"/>
  <c r="R459" i="6" s="1"/>
  <c r="Q459" i="6" a="1"/>
  <c r="Q459" i="6" s="1"/>
  <c r="P459" i="6"/>
  <c r="P459" i="6" a="1"/>
  <c r="O459" i="6" a="1"/>
  <c r="O459" i="6" s="1"/>
  <c r="N459" i="6" a="1"/>
  <c r="N459" i="6" s="1"/>
  <c r="M459" i="6" a="1"/>
  <c r="M459" i="6" s="1"/>
  <c r="L459" i="6"/>
  <c r="L459" i="6" a="1"/>
  <c r="K459" i="6" a="1"/>
  <c r="K459" i="6" s="1"/>
  <c r="AI458" i="6" a="1"/>
  <c r="AI458" i="6" s="1"/>
  <c r="AH458" i="6" a="1"/>
  <c r="AH458" i="6" s="1"/>
  <c r="AG458" i="6" a="1"/>
  <c r="AG458" i="6" s="1"/>
  <c r="AF458" i="6"/>
  <c r="AF458" i="6" a="1"/>
  <c r="AE458" i="6" a="1"/>
  <c r="AE458" i="6" s="1"/>
  <c r="AD458" i="6" a="1"/>
  <c r="AD458" i="6" s="1"/>
  <c r="AC458" i="6" a="1"/>
  <c r="AC458" i="6" s="1"/>
  <c r="AB458" i="6"/>
  <c r="AB458" i="6" a="1"/>
  <c r="AA458" i="6" a="1"/>
  <c r="AA458" i="6" s="1"/>
  <c r="Z458" i="6" a="1"/>
  <c r="Z458" i="6" s="1"/>
  <c r="Y458" i="6" a="1"/>
  <c r="Y458" i="6" s="1"/>
  <c r="X458" i="6"/>
  <c r="X458" i="6" a="1"/>
  <c r="W458" i="6" a="1"/>
  <c r="W458" i="6" s="1"/>
  <c r="V458" i="6" a="1"/>
  <c r="V458" i="6" s="1"/>
  <c r="U458" i="6" a="1"/>
  <c r="U458" i="6" s="1"/>
  <c r="T458" i="6" a="1"/>
  <c r="T458" i="6" s="1"/>
  <c r="S458" i="6" a="1"/>
  <c r="S458" i="6" s="1"/>
  <c r="R458" i="6" a="1"/>
  <c r="R458" i="6" s="1"/>
  <c r="Q458" i="6" a="1"/>
  <c r="Q458" i="6" s="1"/>
  <c r="P458" i="6"/>
  <c r="P458" i="6" a="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a="1"/>
  <c r="AC457" i="6" s="1"/>
  <c r="AB457" i="6"/>
  <c r="AB457" i="6" a="1"/>
  <c r="AA457" i="6" a="1"/>
  <c r="AA457" i="6" s="1"/>
  <c r="Z457" i="6" a="1"/>
  <c r="Z457" i="6" s="1"/>
  <c r="Y457" i="6" a="1"/>
  <c r="Y457" i="6" s="1"/>
  <c r="X457" i="6" a="1"/>
  <c r="X457" i="6" s="1"/>
  <c r="W457" i="6" a="1"/>
  <c r="W457" i="6" s="1"/>
  <c r="V457" i="6" a="1"/>
  <c r="V457" i="6" s="1"/>
  <c r="U457" i="6" a="1"/>
  <c r="U457" i="6" s="1"/>
  <c r="T457" i="6"/>
  <c r="T457" i="6" a="1"/>
  <c r="S457" i="6" a="1"/>
  <c r="S457" i="6" s="1"/>
  <c r="R457" i="6" a="1"/>
  <c r="R457" i="6" s="1"/>
  <c r="Q457" i="6" a="1"/>
  <c r="Q457" i="6" s="1"/>
  <c r="P457" i="6" a="1"/>
  <c r="P457" i="6" s="1"/>
  <c r="O457" i="6" a="1"/>
  <c r="O457" i="6" s="1"/>
  <c r="N457" i="6" a="1"/>
  <c r="N457" i="6" s="1"/>
  <c r="M457" i="6" a="1"/>
  <c r="M457" i="6" s="1"/>
  <c r="L457" i="6"/>
  <c r="L457" i="6" a="1"/>
  <c r="K457" i="6" a="1"/>
  <c r="K457" i="6" s="1"/>
  <c r="AI456" i="6" a="1"/>
  <c r="AI456" i="6" s="1"/>
  <c r="AH456" i="6" a="1"/>
  <c r="AH456" i="6" s="1"/>
  <c r="AG456" i="6" a="1"/>
  <c r="AG456" i="6" s="1"/>
  <c r="AF456" i="6"/>
  <c r="AF456" i="6" a="1"/>
  <c r="AE456" i="6" a="1"/>
  <c r="AE456" i="6" s="1"/>
  <c r="AD456" i="6" a="1"/>
  <c r="AD456" i="6" s="1"/>
  <c r="AC456" i="6" a="1"/>
  <c r="AC456" i="6" s="1"/>
  <c r="AB456" i="6" a="1"/>
  <c r="AB456" i="6" s="1"/>
  <c r="AA456" i="6" a="1"/>
  <c r="AA456" i="6" s="1"/>
  <c r="Z456" i="6"/>
  <c r="Z456" i="6" a="1"/>
  <c r="Y456" i="6" a="1"/>
  <c r="Y456" i="6" s="1"/>
  <c r="X456" i="6" a="1"/>
  <c r="X456" i="6" s="1"/>
  <c r="W456" i="6" a="1"/>
  <c r="W456" i="6" s="1"/>
  <c r="V456" i="6" a="1"/>
  <c r="V456" i="6" s="1"/>
  <c r="U456" i="6" a="1"/>
  <c r="U456" i="6" s="1"/>
  <c r="T456" i="6" a="1"/>
  <c r="T456" i="6" s="1"/>
  <c r="S456" i="6" a="1"/>
  <c r="S456" i="6" s="1"/>
  <c r="R456" i="6"/>
  <c r="R456" i="6" a="1"/>
  <c r="Q456" i="6"/>
  <c r="Q456" i="6" a="1"/>
  <c r="P456" i="6"/>
  <c r="P456" i="6" a="1"/>
  <c r="O456" i="6" a="1"/>
  <c r="O456" i="6" s="1"/>
  <c r="N456" i="6" a="1"/>
  <c r="N456" i="6" s="1"/>
  <c r="M456" i="6" a="1"/>
  <c r="M456" i="6" s="1"/>
  <c r="L456" i="6" a="1"/>
  <c r="L456" i="6" s="1"/>
  <c r="K456" i="6" a="1"/>
  <c r="K456" i="6" s="1"/>
  <c r="AI455" i="6" a="1"/>
  <c r="AI455" i="6" s="1"/>
  <c r="AH455" i="6" a="1"/>
  <c r="AH455" i="6" s="1"/>
  <c r="AG455" i="6" a="1"/>
  <c r="AG455" i="6" s="1"/>
  <c r="AF455" i="6" a="1"/>
  <c r="AF455" i="6" s="1"/>
  <c r="AE455" i="6" a="1"/>
  <c r="AE455" i="6" s="1"/>
  <c r="AD455" i="6"/>
  <c r="AD455" i="6" a="1"/>
  <c r="AC455" i="6"/>
  <c r="AC455" i="6" a="1"/>
  <c r="AB455" i="6"/>
  <c r="AB455" i="6" a="1"/>
  <c r="AA455" i="6" a="1"/>
  <c r="AA455" i="6" s="1"/>
  <c r="Z455" i="6" a="1"/>
  <c r="Z455" i="6" s="1"/>
  <c r="Y455" i="6" a="1"/>
  <c r="Y455" i="6" s="1"/>
  <c r="X455" i="6" a="1"/>
  <c r="X455" i="6" s="1"/>
  <c r="W455" i="6" a="1"/>
  <c r="W455" i="6" s="1"/>
  <c r="V455" i="6" a="1"/>
  <c r="V455" i="6" s="1"/>
  <c r="U455" i="6"/>
  <c r="U455" i="6" a="1"/>
  <c r="T455" i="6" a="1"/>
  <c r="T455" i="6" s="1"/>
  <c r="S455" i="6" a="1"/>
  <c r="S455" i="6" s="1"/>
  <c r="R455" i="6" a="1"/>
  <c r="R455" i="6" s="1"/>
  <c r="Q455" i="6" a="1"/>
  <c r="Q455" i="6" s="1"/>
  <c r="P455" i="6" a="1"/>
  <c r="P455" i="6" s="1"/>
  <c r="O455" i="6" a="1"/>
  <c r="O455" i="6" s="1"/>
  <c r="N455" i="6"/>
  <c r="N455" i="6" a="1"/>
  <c r="M455" i="6"/>
  <c r="M455" i="6" a="1"/>
  <c r="L455" i="6"/>
  <c r="L455" i="6" a="1"/>
  <c r="K455" i="6" a="1"/>
  <c r="K455" i="6" s="1"/>
  <c r="AI454" i="6" a="1"/>
  <c r="AI454" i="6" s="1"/>
  <c r="AH454" i="6"/>
  <c r="AH454" i="6" a="1"/>
  <c r="AG454" i="6"/>
  <c r="AG454" i="6" a="1"/>
  <c r="AF454" i="6"/>
  <c r="AF454" i="6" a="1"/>
  <c r="AE454" i="6" a="1"/>
  <c r="AE454" i="6" s="1"/>
  <c r="AD454" i="6" a="1"/>
  <c r="AD454" i="6" s="1"/>
  <c r="AC454" i="6" a="1"/>
  <c r="AC454" i="6" s="1"/>
  <c r="AB454" i="6" a="1"/>
  <c r="AB454" i="6" s="1"/>
  <c r="AA454" i="6" a="1"/>
  <c r="AA454" i="6" s="1"/>
  <c r="Z454" i="6" a="1"/>
  <c r="Z454" i="6" s="1"/>
  <c r="Y454" i="6" a="1"/>
  <c r="Y454" i="6" s="1"/>
  <c r="X454" i="6"/>
  <c r="X454" i="6" a="1"/>
  <c r="W454" i="6" a="1"/>
  <c r="W454" i="6" s="1"/>
  <c r="V454" i="6" a="1"/>
  <c r="V454" i="6" s="1"/>
  <c r="U454" i="6" a="1"/>
  <c r="U454" i="6" s="1"/>
  <c r="T454" i="6" a="1"/>
  <c r="T454" i="6" s="1"/>
  <c r="S454" i="6" a="1"/>
  <c r="S454" i="6" s="1"/>
  <c r="R454" i="6"/>
  <c r="R454" i="6" a="1"/>
  <c r="Q454" i="6"/>
  <c r="Q454" i="6" a="1"/>
  <c r="P454" i="6"/>
  <c r="P454" i="6" a="1"/>
  <c r="O454" i="6" a="1"/>
  <c r="O454" i="6" s="1"/>
  <c r="N454" i="6" a="1"/>
  <c r="N454" i="6" s="1"/>
  <c r="M454" i="6" a="1"/>
  <c r="M454" i="6" s="1"/>
  <c r="L454" i="6" a="1"/>
  <c r="L454" i="6" s="1"/>
  <c r="K454" i="6" a="1"/>
  <c r="K454" i="6" s="1"/>
  <c r="AI453" i="6" a="1"/>
  <c r="AI453" i="6" s="1"/>
  <c r="AH453" i="6" a="1"/>
  <c r="AH453" i="6" s="1"/>
  <c r="AG453" i="6" a="1"/>
  <c r="AG453" i="6" s="1"/>
  <c r="AF453" i="6" a="1"/>
  <c r="AF453" i="6" s="1"/>
  <c r="AE453" i="6" a="1"/>
  <c r="AE453" i="6" s="1"/>
  <c r="AD453" i="6"/>
  <c r="AD453" i="6" a="1"/>
  <c r="AC453" i="6"/>
  <c r="AC453" i="6" a="1"/>
  <c r="AB453" i="6"/>
  <c r="AB453" i="6" a="1"/>
  <c r="AA453" i="6" a="1"/>
  <c r="AA453" i="6" s="1"/>
  <c r="Z453" i="6" a="1"/>
  <c r="Z453" i="6" s="1"/>
  <c r="Y453" i="6" a="1"/>
  <c r="Y453" i="6" s="1"/>
  <c r="X453" i="6" a="1"/>
  <c r="X453" i="6" s="1"/>
  <c r="W453" i="6" a="1"/>
  <c r="W453" i="6" s="1"/>
  <c r="V453" i="6" a="1"/>
  <c r="V453" i="6" s="1"/>
  <c r="U453" i="6" a="1"/>
  <c r="U453" i="6" s="1"/>
  <c r="T453" i="6" a="1"/>
  <c r="T453" i="6" s="1"/>
  <c r="S453" i="6" a="1"/>
  <c r="S453" i="6" s="1"/>
  <c r="R453" i="6" a="1"/>
  <c r="R453" i="6" s="1"/>
  <c r="Q453" i="6" a="1"/>
  <c r="Q453" i="6" s="1"/>
  <c r="P453" i="6" a="1"/>
  <c r="P453" i="6" s="1"/>
  <c r="O453" i="6" a="1"/>
  <c r="O453" i="6" s="1"/>
  <c r="N453" i="6"/>
  <c r="N453" i="6" a="1"/>
  <c r="M453" i="6"/>
  <c r="M453" i="6" a="1"/>
  <c r="L453" i="6"/>
  <c r="L453" i="6" a="1"/>
  <c r="K453" i="6" a="1"/>
  <c r="K453" i="6" s="1"/>
  <c r="AI452" i="6" a="1"/>
  <c r="AI452" i="6" s="1"/>
  <c r="AH452" i="6"/>
  <c r="AH452" i="6" a="1"/>
  <c r="AG452" i="6"/>
  <c r="AG452" i="6" a="1"/>
  <c r="AF452" i="6"/>
  <c r="AF452" i="6" a="1"/>
  <c r="AE452" i="6" a="1"/>
  <c r="AE452" i="6" s="1"/>
  <c r="AD452" i="6" a="1"/>
  <c r="AD452" i="6" s="1"/>
  <c r="AC452" i="6" a="1"/>
  <c r="AC452" i="6" s="1"/>
  <c r="AB452" i="6" a="1"/>
  <c r="AB452" i="6" s="1"/>
  <c r="AA452" i="6" a="1"/>
  <c r="AA452" i="6" s="1"/>
  <c r="Z452" i="6"/>
  <c r="Z452" i="6" a="1"/>
  <c r="Y452" i="6" a="1"/>
  <c r="Y452" i="6" s="1"/>
  <c r="X452" i="6" a="1"/>
  <c r="X452" i="6" s="1"/>
  <c r="W452" i="6" a="1"/>
  <c r="W452" i="6" s="1"/>
  <c r="V452" i="6" a="1"/>
  <c r="V452" i="6" s="1"/>
  <c r="U452" i="6" a="1"/>
  <c r="U452" i="6" s="1"/>
  <c r="T452" i="6" a="1"/>
  <c r="T452" i="6" s="1"/>
  <c r="S452" i="6" a="1"/>
  <c r="S452" i="6" s="1"/>
  <c r="R452" i="6"/>
  <c r="R452" i="6" a="1"/>
  <c r="Q452" i="6"/>
  <c r="Q452" i="6" a="1"/>
  <c r="P452" i="6"/>
  <c r="P452" i="6" a="1"/>
  <c r="O452" i="6" a="1"/>
  <c r="O452" i="6" s="1"/>
  <c r="N452" i="6" a="1"/>
  <c r="N452" i="6" s="1"/>
  <c r="M452" i="6" a="1"/>
  <c r="M452" i="6" s="1"/>
  <c r="L452" i="6" a="1"/>
  <c r="L452" i="6" s="1"/>
  <c r="K452" i="6" a="1"/>
  <c r="K452" i="6" s="1"/>
  <c r="AI451" i="6" a="1"/>
  <c r="AI451" i="6" s="1"/>
  <c r="AH451" i="6" a="1"/>
  <c r="AH451" i="6" s="1"/>
  <c r="AG451" i="6" a="1"/>
  <c r="AG451" i="6" s="1"/>
  <c r="AF451" i="6" a="1"/>
  <c r="AF451" i="6" s="1"/>
  <c r="AE451" i="6" a="1"/>
  <c r="AE451" i="6" s="1"/>
  <c r="AD451" i="6"/>
  <c r="AD451" i="6" a="1"/>
  <c r="AC451" i="6"/>
  <c r="AC451" i="6" a="1"/>
  <c r="AB451" i="6"/>
  <c r="AB451" i="6" a="1"/>
  <c r="AA451" i="6" a="1"/>
  <c r="AA451" i="6" s="1"/>
  <c r="Z451" i="6" a="1"/>
  <c r="Z451" i="6" s="1"/>
  <c r="Y451" i="6" a="1"/>
  <c r="Y451" i="6" s="1"/>
  <c r="X451" i="6" a="1"/>
  <c r="X451" i="6" s="1"/>
  <c r="W451" i="6" a="1"/>
  <c r="W451" i="6" s="1"/>
  <c r="V451" i="6" a="1"/>
  <c r="V451" i="6" s="1"/>
  <c r="U451" i="6"/>
  <c r="U451" i="6" a="1"/>
  <c r="T451" i="6" a="1"/>
  <c r="T451" i="6" s="1"/>
  <c r="S451" i="6" a="1"/>
  <c r="S451" i="6" s="1"/>
  <c r="R451" i="6" a="1"/>
  <c r="R451" i="6" s="1"/>
  <c r="Q451" i="6" a="1"/>
  <c r="Q451" i="6" s="1"/>
  <c r="P451" i="6" a="1"/>
  <c r="P451" i="6" s="1"/>
  <c r="O451" i="6" a="1"/>
  <c r="O451" i="6" s="1"/>
  <c r="N451" i="6"/>
  <c r="N451" i="6" a="1"/>
  <c r="M451" i="6"/>
  <c r="M451" i="6" a="1"/>
  <c r="L451" i="6"/>
  <c r="L451" i="6" a="1"/>
  <c r="K451" i="6" a="1"/>
  <c r="K451" i="6" s="1"/>
  <c r="AI450" i="6" a="1"/>
  <c r="AI450" i="6" s="1"/>
  <c r="AH450" i="6"/>
  <c r="AH450" i="6" a="1"/>
  <c r="AG450" i="6"/>
  <c r="AG450" i="6" a="1"/>
  <c r="AF450" i="6"/>
  <c r="AF450" i="6" a="1"/>
  <c r="AE450" i="6" a="1"/>
  <c r="AE450" i="6" s="1"/>
  <c r="AD450" i="6" a="1"/>
  <c r="AD450" i="6" s="1"/>
  <c r="AC450" i="6" a="1"/>
  <c r="AC450" i="6" s="1"/>
  <c r="AB450" i="6" a="1"/>
  <c r="AB450" i="6" s="1"/>
  <c r="AA450" i="6" a="1"/>
  <c r="AA450" i="6" s="1"/>
  <c r="Z450" i="6" a="1"/>
  <c r="Z450" i="6" s="1"/>
  <c r="Y450" i="6" a="1"/>
  <c r="Y450" i="6" s="1"/>
  <c r="X450" i="6"/>
  <c r="X450" i="6" a="1"/>
  <c r="W450" i="6" a="1"/>
  <c r="W450" i="6" s="1"/>
  <c r="V450" i="6" a="1"/>
  <c r="V450" i="6" s="1"/>
  <c r="U450" i="6" a="1"/>
  <c r="U450" i="6" s="1"/>
  <c r="T450" i="6" a="1"/>
  <c r="T450" i="6" s="1"/>
  <c r="S450" i="6" a="1"/>
  <c r="S450" i="6" s="1"/>
  <c r="R450" i="6"/>
  <c r="R450" i="6" a="1"/>
  <c r="Q450" i="6"/>
  <c r="Q450" i="6" a="1"/>
  <c r="P450" i="6"/>
  <c r="P450" i="6" a="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c r="AD449" i="6" a="1"/>
  <c r="AC449" i="6" a="1"/>
  <c r="AC449" i="6" s="1"/>
  <c r="AB449" i="6"/>
  <c r="AB449" i="6" a="1"/>
  <c r="AA449" i="6" a="1"/>
  <c r="AA449" i="6" s="1"/>
  <c r="Z449" i="6" a="1"/>
  <c r="Z449" i="6" s="1"/>
  <c r="Y449" i="6" a="1"/>
  <c r="Y449" i="6" s="1"/>
  <c r="X449" i="6" a="1"/>
  <c r="X449" i="6" s="1"/>
  <c r="W449" i="6" a="1"/>
  <c r="W449" i="6" s="1"/>
  <c r="V449" i="6" a="1"/>
  <c r="V449" i="6" s="1"/>
  <c r="U449" i="6" a="1"/>
  <c r="U449" i="6" s="1"/>
  <c r="T449" i="6" a="1"/>
  <c r="T449" i="6" s="1"/>
  <c r="S449" i="6" a="1"/>
  <c r="S449" i="6" s="1"/>
  <c r="R449" i="6" a="1"/>
  <c r="R449" i="6" s="1"/>
  <c r="Q449" i="6" a="1"/>
  <c r="Q449" i="6" s="1"/>
  <c r="P449" i="6" a="1"/>
  <c r="P449" i="6" s="1"/>
  <c r="O449" i="6" a="1"/>
  <c r="O449" i="6" s="1"/>
  <c r="N449" i="6"/>
  <c r="N449" i="6" a="1"/>
  <c r="M449" i="6"/>
  <c r="M449" i="6" a="1"/>
  <c r="L449" i="6"/>
  <c r="L449" i="6" a="1"/>
  <c r="K449" i="6" a="1"/>
  <c r="K449" i="6" s="1"/>
  <c r="AI448" i="6" a="1"/>
  <c r="AI448" i="6" s="1"/>
  <c r="AH448" i="6"/>
  <c r="AH448" i="6" a="1"/>
  <c r="AG448" i="6"/>
  <c r="AG448" i="6" a="1"/>
  <c r="AF448" i="6" a="1"/>
  <c r="AF448" i="6" s="1"/>
  <c r="AE448" i="6" a="1"/>
  <c r="AE448" i="6" s="1"/>
  <c r="AD448" i="6" a="1"/>
  <c r="AD448" i="6" s="1"/>
  <c r="AC448" i="6" a="1"/>
  <c r="AC448" i="6" s="1"/>
  <c r="AB448" i="6" a="1"/>
  <c r="AB448" i="6" s="1"/>
  <c r="AA448" i="6" a="1"/>
  <c r="AA448" i="6" s="1"/>
  <c r="Z448" i="6"/>
  <c r="Z448" i="6" a="1"/>
  <c r="Y448" i="6" a="1"/>
  <c r="Y448" i="6" s="1"/>
  <c r="X448" i="6" a="1"/>
  <c r="X448" i="6" s="1"/>
  <c r="W448" i="6" a="1"/>
  <c r="W448" i="6" s="1"/>
  <c r="V448" i="6" a="1"/>
  <c r="V448" i="6" s="1"/>
  <c r="U448" i="6" a="1"/>
  <c r="U448" i="6" s="1"/>
  <c r="T448" i="6" a="1"/>
  <c r="T448" i="6" s="1"/>
  <c r="S448" i="6" a="1"/>
  <c r="S448" i="6" s="1"/>
  <c r="R448" i="6"/>
  <c r="R448" i="6" a="1"/>
  <c r="Q448" i="6"/>
  <c r="Q448" i="6" a="1"/>
  <c r="P448" i="6"/>
  <c r="P448" i="6" a="1"/>
  <c r="O448" i="6" a="1"/>
  <c r="O448" i="6" s="1"/>
  <c r="N448" i="6" a="1"/>
  <c r="N448" i="6" s="1"/>
  <c r="M448" i="6" a="1"/>
  <c r="M448" i="6" s="1"/>
  <c r="L448" i="6" a="1"/>
  <c r="L448" i="6" s="1"/>
  <c r="K448" i="6" a="1"/>
  <c r="K448" i="6" s="1"/>
  <c r="AI447" i="6" a="1"/>
  <c r="AI447" i="6" s="1"/>
  <c r="AH447" i="6" a="1"/>
  <c r="AH447" i="6" s="1"/>
  <c r="AG447" i="6" a="1"/>
  <c r="AG447" i="6" s="1"/>
  <c r="AF447" i="6" a="1"/>
  <c r="AF447" i="6" s="1"/>
  <c r="AE447" i="6" a="1"/>
  <c r="AE447" i="6" s="1"/>
  <c r="AD447" i="6"/>
  <c r="AD447" i="6" a="1"/>
  <c r="AC447" i="6"/>
  <c r="AC447" i="6" a="1"/>
  <c r="AB447" i="6"/>
  <c r="AB447" i="6" a="1"/>
  <c r="AA447" i="6" a="1"/>
  <c r="AA447" i="6" s="1"/>
  <c r="Z447" i="6" a="1"/>
  <c r="Z447" i="6" s="1"/>
  <c r="Y447" i="6" a="1"/>
  <c r="Y447" i="6" s="1"/>
  <c r="X447" i="6" a="1"/>
  <c r="X447" i="6" s="1"/>
  <c r="W447" i="6" a="1"/>
  <c r="W447" i="6" s="1"/>
  <c r="V447" i="6" a="1"/>
  <c r="V447" i="6" s="1"/>
  <c r="U447" i="6"/>
  <c r="U447" i="6" a="1"/>
  <c r="T447" i="6" a="1"/>
  <c r="T447" i="6" s="1"/>
  <c r="S447" i="6" a="1"/>
  <c r="S447" i="6" s="1"/>
  <c r="R447" i="6" a="1"/>
  <c r="R447" i="6" s="1"/>
  <c r="Q447" i="6" a="1"/>
  <c r="Q447" i="6" s="1"/>
  <c r="P447" i="6" a="1"/>
  <c r="P447" i="6" s="1"/>
  <c r="O447" i="6" a="1"/>
  <c r="O447" i="6" s="1"/>
  <c r="N447" i="6"/>
  <c r="N447" i="6" a="1"/>
  <c r="M447" i="6"/>
  <c r="M447" i="6" a="1"/>
  <c r="L447" i="6"/>
  <c r="L447" i="6" a="1"/>
  <c r="K447" i="6" a="1"/>
  <c r="K447" i="6" s="1"/>
  <c r="AI446" i="6" a="1"/>
  <c r="AI446" i="6" s="1"/>
  <c r="AH446" i="6" a="1"/>
  <c r="AH446" i="6" s="1"/>
  <c r="AG446" i="6"/>
  <c r="AG446" i="6" a="1"/>
  <c r="AF446" i="6"/>
  <c r="AF446" i="6" a="1"/>
  <c r="AE446" i="6" a="1"/>
  <c r="AE446" i="6" s="1"/>
  <c r="AD446" i="6" a="1"/>
  <c r="AD446" i="6" s="1"/>
  <c r="AC446" i="6" a="1"/>
  <c r="AC446" i="6" s="1"/>
  <c r="AB446" i="6" a="1"/>
  <c r="AB446" i="6" s="1"/>
  <c r="AA446" i="6" a="1"/>
  <c r="AA446" i="6" s="1"/>
  <c r="Z446" i="6" a="1"/>
  <c r="Z446" i="6" s="1"/>
  <c r="Y446" i="6" a="1"/>
  <c r="Y446" i="6" s="1"/>
  <c r="X446" i="6"/>
  <c r="X446" i="6" a="1"/>
  <c r="W446" i="6" a="1"/>
  <c r="W446" i="6" s="1"/>
  <c r="V446" i="6" a="1"/>
  <c r="V446" i="6" s="1"/>
  <c r="U446" i="6" a="1"/>
  <c r="U446" i="6" s="1"/>
  <c r="T446" i="6" a="1"/>
  <c r="T446" i="6" s="1"/>
  <c r="S446" i="6" a="1"/>
  <c r="S446" i="6" s="1"/>
  <c r="R446" i="6"/>
  <c r="R446" i="6" a="1"/>
  <c r="Q446" i="6" a="1"/>
  <c r="Q446" i="6" s="1"/>
  <c r="P446" i="6"/>
  <c r="P446" i="6" a="1"/>
  <c r="O446" i="6" a="1"/>
  <c r="O446" i="6" s="1"/>
  <c r="N446" i="6" a="1"/>
  <c r="N446" i="6" s="1"/>
  <c r="M446" i="6" a="1"/>
  <c r="M446" i="6" s="1"/>
  <c r="L446" i="6" a="1"/>
  <c r="L446" i="6" s="1"/>
  <c r="K446" i="6" a="1"/>
  <c r="K446" i="6" s="1"/>
  <c r="AI445" i="6" a="1"/>
  <c r="AI445" i="6" s="1"/>
  <c r="AH445" i="6" a="1"/>
  <c r="AH445" i="6" s="1"/>
  <c r="AG445" i="6" a="1"/>
  <c r="AG445" i="6" s="1"/>
  <c r="AF445" i="6" a="1"/>
  <c r="AF445" i="6" s="1"/>
  <c r="AE445" i="6" a="1"/>
  <c r="AE445" i="6" s="1"/>
  <c r="AD445" i="6"/>
  <c r="AD445" i="6" a="1"/>
  <c r="AC445" i="6" a="1"/>
  <c r="AC445" i="6" s="1"/>
  <c r="AB445" i="6" a="1"/>
  <c r="AB445" i="6" s="1"/>
  <c r="AA445" i="6" a="1"/>
  <c r="AA445" i="6" s="1"/>
  <c r="Z445" i="6" a="1"/>
  <c r="Z445" i="6" s="1"/>
  <c r="Y445" i="6" a="1"/>
  <c r="Y445" i="6" s="1"/>
  <c r="X445" i="6" a="1"/>
  <c r="X445" i="6" s="1"/>
  <c r="W445" i="6" a="1"/>
  <c r="W445" i="6" s="1"/>
  <c r="V445" i="6"/>
  <c r="V445" i="6" a="1"/>
  <c r="U445" i="6" a="1"/>
  <c r="U445" i="6" s="1"/>
  <c r="T445" i="6" a="1"/>
  <c r="T445" i="6" s="1"/>
  <c r="S445" i="6" a="1"/>
  <c r="S445" i="6" s="1"/>
  <c r="R445" i="6" a="1"/>
  <c r="R445" i="6" s="1"/>
  <c r="Q445" i="6" a="1"/>
  <c r="Q445" i="6" s="1"/>
  <c r="P445" i="6" a="1"/>
  <c r="P445" i="6" s="1"/>
  <c r="O445" i="6" a="1"/>
  <c r="O445" i="6" s="1"/>
  <c r="N445" i="6" a="1"/>
  <c r="N445" i="6" s="1"/>
  <c r="M445" i="6" a="1"/>
  <c r="M445" i="6" s="1"/>
  <c r="L445" i="6" a="1"/>
  <c r="L445" i="6" s="1"/>
  <c r="K445" i="6" a="1"/>
  <c r="K445" i="6" s="1"/>
  <c r="AI444" i="6" a="1"/>
  <c r="AI444" i="6" s="1"/>
  <c r="AH444" i="6" a="1"/>
  <c r="AH444" i="6" s="1"/>
  <c r="AG444" i="6" a="1"/>
  <c r="AG444" i="6" s="1"/>
  <c r="AF444" i="6" a="1"/>
  <c r="AF444" i="6" s="1"/>
  <c r="AE444" i="6" a="1"/>
  <c r="AE444" i="6" s="1"/>
  <c r="AD444" i="6" a="1"/>
  <c r="AD444" i="6" s="1"/>
  <c r="AC444" i="6" a="1"/>
  <c r="AC444" i="6" s="1"/>
  <c r="AB444" i="6" a="1"/>
  <c r="AB444" i="6" s="1"/>
  <c r="AA444" i="6" a="1"/>
  <c r="AA444" i="6" s="1"/>
  <c r="Z444" i="6"/>
  <c r="Z444" i="6" a="1"/>
  <c r="Y444" i="6" a="1"/>
  <c r="Y444" i="6" s="1"/>
  <c r="X444" i="6" a="1"/>
  <c r="X444" i="6" s="1"/>
  <c r="W444" i="6" a="1"/>
  <c r="W444" i="6" s="1"/>
  <c r="V444" i="6" a="1"/>
  <c r="V444" i="6" s="1"/>
  <c r="U444" i="6" a="1"/>
  <c r="U444" i="6" s="1"/>
  <c r="T444" i="6" a="1"/>
  <c r="T444" i="6" s="1"/>
  <c r="S444" i="6" a="1"/>
  <c r="S444" i="6" s="1"/>
  <c r="R444" i="6"/>
  <c r="R444" i="6" a="1"/>
  <c r="Q444" i="6" a="1"/>
  <c r="Q444" i="6" s="1"/>
  <c r="P444" i="6" a="1"/>
  <c r="P444" i="6" s="1"/>
  <c r="O444" i="6" a="1"/>
  <c r="O444" i="6" s="1"/>
  <c r="N444" i="6" a="1"/>
  <c r="N444" i="6" s="1"/>
  <c r="M444" i="6" a="1"/>
  <c r="M444" i="6" s="1"/>
  <c r="L444" i="6" a="1"/>
  <c r="L444" i="6" s="1"/>
  <c r="K444" i="6" a="1"/>
  <c r="K444" i="6" s="1"/>
  <c r="AI443" i="6" a="1"/>
  <c r="AI443" i="6" s="1"/>
  <c r="AH443" i="6" a="1"/>
  <c r="AH443" i="6" s="1"/>
  <c r="AG443" i="6" a="1"/>
  <c r="AG443" i="6" s="1"/>
  <c r="AF443" i="6" a="1"/>
  <c r="AF443" i="6" s="1"/>
  <c r="AE443" i="6" a="1"/>
  <c r="AE443" i="6" s="1"/>
  <c r="AD443" i="6" a="1"/>
  <c r="AD443" i="6" s="1"/>
  <c r="AC443" i="6" a="1"/>
  <c r="AC443" i="6" s="1"/>
  <c r="AB443" i="6"/>
  <c r="AB443" i="6" a="1"/>
  <c r="AA443" i="6" a="1"/>
  <c r="AA443" i="6" s="1"/>
  <c r="Z443" i="6" a="1"/>
  <c r="Z443" i="6" s="1"/>
  <c r="Y443" i="6" a="1"/>
  <c r="Y443" i="6" s="1"/>
  <c r="X443" i="6"/>
  <c r="X443" i="6" a="1"/>
  <c r="W443" i="6" a="1"/>
  <c r="W443" i="6" s="1"/>
  <c r="V443" i="6" a="1"/>
  <c r="V443" i="6" s="1"/>
  <c r="U443" i="6" a="1"/>
  <c r="U443" i="6" s="1"/>
  <c r="T443" i="6" a="1"/>
  <c r="T443" i="6" s="1"/>
  <c r="S443" i="6" a="1"/>
  <c r="S443" i="6" s="1"/>
  <c r="R443" i="6" a="1"/>
  <c r="R443" i="6" s="1"/>
  <c r="Q443" i="6" a="1"/>
  <c r="Q443" i="6" s="1"/>
  <c r="P443" i="6" a="1"/>
  <c r="P443" i="6" s="1"/>
  <c r="O443" i="6" a="1"/>
  <c r="O443" i="6" s="1"/>
  <c r="N443" i="6" a="1"/>
  <c r="N443" i="6" s="1"/>
  <c r="M443" i="6" a="1"/>
  <c r="M443" i="6" s="1"/>
  <c r="L443" i="6"/>
  <c r="L443" i="6" a="1"/>
  <c r="K443" i="6" a="1"/>
  <c r="K443" i="6" s="1"/>
  <c r="AI442" i="6" a="1"/>
  <c r="AI442" i="6" s="1"/>
  <c r="AH442" i="6" a="1"/>
  <c r="AH442" i="6" s="1"/>
  <c r="AG442" i="6" a="1"/>
  <c r="AG442" i="6" s="1"/>
  <c r="AF442" i="6"/>
  <c r="AF442" i="6" a="1"/>
  <c r="AE442" i="6" a="1"/>
  <c r="AE442" i="6" s="1"/>
  <c r="AD442" i="6" a="1"/>
  <c r="AD442" i="6" s="1"/>
  <c r="AC442" i="6" a="1"/>
  <c r="AC442" i="6" s="1"/>
  <c r="AB442" i="6" a="1"/>
  <c r="AB442" i="6" s="1"/>
  <c r="AA442" i="6" a="1"/>
  <c r="AA442" i="6" s="1"/>
  <c r="Z442" i="6" a="1"/>
  <c r="Z442" i="6" s="1"/>
  <c r="Y442" i="6" a="1"/>
  <c r="Y442" i="6" s="1"/>
  <c r="X442" i="6" a="1"/>
  <c r="X442" i="6" s="1"/>
  <c r="W442" i="6" a="1"/>
  <c r="W442" i="6" s="1"/>
  <c r="V442" i="6" a="1"/>
  <c r="V442" i="6" s="1"/>
  <c r="U442" i="6" a="1"/>
  <c r="U442" i="6" s="1"/>
  <c r="T442" i="6"/>
  <c r="T442" i="6" a="1"/>
  <c r="S442" i="6" a="1"/>
  <c r="S442" i="6" s="1"/>
  <c r="R442" i="6" a="1"/>
  <c r="R442" i="6" s="1"/>
  <c r="Q442" i="6" a="1"/>
  <c r="Q442" i="6" s="1"/>
  <c r="P442" i="6" a="1"/>
  <c r="P442" i="6" s="1"/>
  <c r="O442" i="6" a="1"/>
  <c r="O442" i="6" s="1"/>
  <c r="N442" i="6" a="1"/>
  <c r="N442" i="6" s="1"/>
  <c r="M442" i="6" a="1"/>
  <c r="M442" i="6" s="1"/>
  <c r="L442" i="6" a="1"/>
  <c r="L442" i="6" s="1"/>
  <c r="K442" i="6" a="1"/>
  <c r="K442" i="6" s="1"/>
  <c r="AI441" i="6" a="1"/>
  <c r="AI441" i="6" s="1"/>
  <c r="AH441" i="6" a="1"/>
  <c r="AH441" i="6" s="1"/>
  <c r="AG441" i="6" a="1"/>
  <c r="AG441" i="6" s="1"/>
  <c r="AF441" i="6" a="1"/>
  <c r="AF441" i="6" s="1"/>
  <c r="AE441" i="6" a="1"/>
  <c r="AE441" i="6" s="1"/>
  <c r="AD441" i="6" a="1"/>
  <c r="AD441" i="6" s="1"/>
  <c r="AC441" i="6" a="1"/>
  <c r="AC441" i="6" s="1"/>
  <c r="AB441" i="6"/>
  <c r="AB441" i="6" a="1"/>
  <c r="AA441" i="6" a="1"/>
  <c r="AA441" i="6" s="1"/>
  <c r="Z441" i="6" a="1"/>
  <c r="Z441" i="6" s="1"/>
  <c r="Y441" i="6" a="1"/>
  <c r="Y441" i="6" s="1"/>
  <c r="X441" i="6" a="1"/>
  <c r="X441" i="6" s="1"/>
  <c r="W441" i="6" a="1"/>
  <c r="W441" i="6" s="1"/>
  <c r="V441" i="6" a="1"/>
  <c r="V441" i="6" s="1"/>
  <c r="U441" i="6" a="1"/>
  <c r="U441" i="6" s="1"/>
  <c r="T441" i="6" a="1"/>
  <c r="T441" i="6" s="1"/>
  <c r="S441" i="6" a="1"/>
  <c r="S441" i="6" s="1"/>
  <c r="R441" i="6" a="1"/>
  <c r="R441" i="6" s="1"/>
  <c r="Q441" i="6" a="1"/>
  <c r="Q441" i="6" s="1"/>
  <c r="P441" i="6"/>
  <c r="P441" i="6" a="1"/>
  <c r="O441" i="6" a="1"/>
  <c r="O441" i="6" s="1"/>
  <c r="N441" i="6" a="1"/>
  <c r="N441" i="6" s="1"/>
  <c r="M441" i="6" a="1"/>
  <c r="M441" i="6" s="1"/>
  <c r="L441" i="6" a="1"/>
  <c r="L441" i="6" s="1"/>
  <c r="K441" i="6" a="1"/>
  <c r="K441" i="6" s="1"/>
  <c r="AI440" i="6" a="1"/>
  <c r="AI440" i="6" s="1"/>
  <c r="AH440" i="6" a="1"/>
  <c r="AH440" i="6" s="1"/>
  <c r="AG440" i="6" a="1"/>
  <c r="AG440" i="6" s="1"/>
  <c r="AF440" i="6" a="1"/>
  <c r="AF440" i="6" s="1"/>
  <c r="AE440" i="6" a="1"/>
  <c r="AE440" i="6" s="1"/>
  <c r="AD440" i="6" a="1"/>
  <c r="AD440" i="6" s="1"/>
  <c r="AC440" i="6" a="1"/>
  <c r="AC440" i="6" s="1"/>
  <c r="AB440" i="6" a="1"/>
  <c r="AB440" i="6" s="1"/>
  <c r="AA440" i="6" a="1"/>
  <c r="AA440" i="6" s="1"/>
  <c r="Z440" i="6" a="1"/>
  <c r="Z440" i="6" s="1"/>
  <c r="Y440" i="6" a="1"/>
  <c r="Y440" i="6" s="1"/>
  <c r="X440" i="6" a="1"/>
  <c r="X440" i="6" s="1"/>
  <c r="W440" i="6" a="1"/>
  <c r="W440" i="6" s="1"/>
  <c r="V440" i="6" a="1"/>
  <c r="V440" i="6" s="1"/>
  <c r="U440" i="6" a="1"/>
  <c r="U440" i="6" s="1"/>
  <c r="T440" i="6" a="1"/>
  <c r="T440" i="6" s="1"/>
  <c r="S440" i="6" a="1"/>
  <c r="S440" i="6" s="1"/>
  <c r="R440" i="6" a="1"/>
  <c r="R440" i="6" s="1"/>
  <c r="Q440" i="6" a="1"/>
  <c r="Q440" i="6" s="1"/>
  <c r="P440" i="6"/>
  <c r="P440" i="6" a="1"/>
  <c r="O440" i="6" a="1"/>
  <c r="O440" i="6" s="1"/>
  <c r="N440" i="6" a="1"/>
  <c r="N440" i="6" s="1"/>
  <c r="M440" i="6" a="1"/>
  <c r="M440" i="6" s="1"/>
  <c r="L440" i="6" a="1"/>
  <c r="L440" i="6" s="1"/>
  <c r="K440" i="6" a="1"/>
  <c r="K440" i="6" s="1"/>
  <c r="AI439" i="6" a="1"/>
  <c r="AI439" i="6" s="1"/>
  <c r="AH439" i="6" a="1"/>
  <c r="AH439" i="6" s="1"/>
  <c r="AG439" i="6" a="1"/>
  <c r="AG439" i="6" s="1"/>
  <c r="AF439" i="6" a="1"/>
  <c r="AF439" i="6" s="1"/>
  <c r="AE439" i="6" a="1"/>
  <c r="AE439" i="6" s="1"/>
  <c r="AD439" i="6" a="1"/>
  <c r="AD439" i="6" s="1"/>
  <c r="AC439" i="6" a="1"/>
  <c r="AC439" i="6" s="1"/>
  <c r="AB439" i="6" a="1"/>
  <c r="AB439" i="6" s="1"/>
  <c r="AA439" i="6" a="1"/>
  <c r="AA439" i="6" s="1"/>
  <c r="Z439" i="6" a="1"/>
  <c r="Z439" i="6" s="1"/>
  <c r="Y439" i="6" a="1"/>
  <c r="Y439" i="6" s="1"/>
  <c r="X439" i="6"/>
  <c r="X439" i="6" a="1"/>
  <c r="W439" i="6" a="1"/>
  <c r="W439" i="6" s="1"/>
  <c r="V439" i="6" a="1"/>
  <c r="V439" i="6" s="1"/>
  <c r="U439" i="6" a="1"/>
  <c r="U439" i="6" s="1"/>
  <c r="T439" i="6"/>
  <c r="T439" i="6" a="1"/>
  <c r="S439" i="6" a="1"/>
  <c r="S439" i="6" s="1"/>
  <c r="R439" i="6" a="1"/>
  <c r="R439" i="6" s="1"/>
  <c r="Q439" i="6" a="1"/>
  <c r="Q439" i="6" s="1"/>
  <c r="P439" i="6" a="1"/>
  <c r="P439" i="6" s="1"/>
  <c r="O439" i="6" a="1"/>
  <c r="O439" i="6" s="1"/>
  <c r="N439" i="6" a="1"/>
  <c r="N439" i="6" s="1"/>
  <c r="M439" i="6" a="1"/>
  <c r="M439" i="6" s="1"/>
  <c r="L439" i="6" a="1"/>
  <c r="L439" i="6" s="1"/>
  <c r="K439" i="6" a="1"/>
  <c r="K439" i="6" s="1"/>
  <c r="AI438" i="6" a="1"/>
  <c r="AI438" i="6" s="1"/>
  <c r="AH438" i="6" a="1"/>
  <c r="AH438" i="6" s="1"/>
  <c r="AG438" i="6" a="1"/>
  <c r="AG438" i="6" s="1"/>
  <c r="AF438" i="6"/>
  <c r="AF438" i="6" a="1"/>
  <c r="AE438" i="6" a="1"/>
  <c r="AE438" i="6" s="1"/>
  <c r="AD438" i="6" a="1"/>
  <c r="AD438" i="6" s="1"/>
  <c r="AC438" i="6" a="1"/>
  <c r="AC438" i="6" s="1"/>
  <c r="AB438" i="6" a="1"/>
  <c r="AB438" i="6" s="1"/>
  <c r="AA438" i="6" a="1"/>
  <c r="AA438" i="6" s="1"/>
  <c r="Z438" i="6" a="1"/>
  <c r="Z438" i="6" s="1"/>
  <c r="Y438" i="6" a="1"/>
  <c r="Y438" i="6" s="1"/>
  <c r="X438" i="6"/>
  <c r="X438" i="6" a="1"/>
  <c r="W438" i="6" a="1"/>
  <c r="W438" i="6" s="1"/>
  <c r="V438" i="6" a="1"/>
  <c r="V438" i="6" s="1"/>
  <c r="U438" i="6" a="1"/>
  <c r="U438" i="6" s="1"/>
  <c r="T438" i="6"/>
  <c r="T438" i="6" a="1"/>
  <c r="S438" i="6" a="1"/>
  <c r="S438" i="6" s="1"/>
  <c r="R438" i="6" a="1"/>
  <c r="R438" i="6" s="1"/>
  <c r="Q438" i="6" a="1"/>
  <c r="Q438" i="6" s="1"/>
  <c r="P438" i="6" a="1"/>
  <c r="P438" i="6" s="1"/>
  <c r="O438" i="6" a="1"/>
  <c r="O438" i="6" s="1"/>
  <c r="N438" i="6" a="1"/>
  <c r="N438" i="6" s="1"/>
  <c r="M438" i="6" a="1"/>
  <c r="M438" i="6" s="1"/>
  <c r="L438" i="6" a="1"/>
  <c r="L438" i="6" s="1"/>
  <c r="K438" i="6" a="1"/>
  <c r="K438" i="6" s="1"/>
  <c r="AI437" i="6" a="1"/>
  <c r="AI437" i="6" s="1"/>
  <c r="AH437" i="6" a="1"/>
  <c r="AH437" i="6" s="1"/>
  <c r="AG437" i="6" a="1"/>
  <c r="AG437" i="6" s="1"/>
  <c r="AF437" i="6" a="1"/>
  <c r="AF437" i="6" s="1"/>
  <c r="AE437" i="6" a="1"/>
  <c r="AE437" i="6" s="1"/>
  <c r="AD437" i="6" a="1"/>
  <c r="AD437" i="6" s="1"/>
  <c r="AC437" i="6" a="1"/>
  <c r="AC437" i="6" s="1"/>
  <c r="AB437" i="6" a="1"/>
  <c r="AB437" i="6" s="1"/>
  <c r="AA437" i="6" a="1"/>
  <c r="AA437" i="6" s="1"/>
  <c r="Z437" i="6" a="1"/>
  <c r="Z437" i="6" s="1"/>
  <c r="Y437" i="6" a="1"/>
  <c r="Y437" i="6" s="1"/>
  <c r="X437" i="6" a="1"/>
  <c r="X437" i="6" s="1"/>
  <c r="W437" i="6" a="1"/>
  <c r="W437" i="6" s="1"/>
  <c r="V437" i="6" a="1"/>
  <c r="V437" i="6" s="1"/>
  <c r="U437" i="6" a="1"/>
  <c r="U437" i="6" s="1"/>
  <c r="T437" i="6" a="1"/>
  <c r="T437" i="6" s="1"/>
  <c r="S437" i="6" a="1"/>
  <c r="S437" i="6" s="1"/>
  <c r="R437" i="6" a="1"/>
  <c r="R437" i="6" s="1"/>
  <c r="Q437" i="6" a="1"/>
  <c r="Q437" i="6" s="1"/>
  <c r="P437" i="6"/>
  <c r="P437" i="6" a="1"/>
  <c r="O437" i="6" a="1"/>
  <c r="O437" i="6" s="1"/>
  <c r="N437" i="6" a="1"/>
  <c r="N437" i="6" s="1"/>
  <c r="M437" i="6" a="1"/>
  <c r="M437" i="6" s="1"/>
  <c r="L437" i="6" a="1"/>
  <c r="L437" i="6" s="1"/>
  <c r="K437" i="6" a="1"/>
  <c r="K437" i="6" s="1"/>
  <c r="AI436" i="6" a="1"/>
  <c r="AI436" i="6" s="1"/>
  <c r="AH436" i="6" a="1"/>
  <c r="AH436" i="6" s="1"/>
  <c r="AG436" i="6" a="1"/>
  <c r="AG436" i="6" s="1"/>
  <c r="AF436" i="6" a="1"/>
  <c r="AF436" i="6" s="1"/>
  <c r="AE436" i="6" a="1"/>
  <c r="AE436" i="6" s="1"/>
  <c r="AD436" i="6" a="1"/>
  <c r="AD436" i="6" s="1"/>
  <c r="AC436" i="6" a="1"/>
  <c r="AC436" i="6" s="1"/>
  <c r="AB436" i="6"/>
  <c r="AB436" i="6" a="1"/>
  <c r="AA436" i="6" a="1"/>
  <c r="AA436" i="6" s="1"/>
  <c r="Z436" i="6" a="1"/>
  <c r="Z436" i="6" s="1"/>
  <c r="Y436" i="6" a="1"/>
  <c r="Y436" i="6" s="1"/>
  <c r="X436" i="6" a="1"/>
  <c r="X436" i="6" s="1"/>
  <c r="W436" i="6" a="1"/>
  <c r="W436" i="6" s="1"/>
  <c r="V436" i="6" a="1"/>
  <c r="V436" i="6" s="1"/>
  <c r="U436" i="6" a="1"/>
  <c r="U436" i="6" s="1"/>
  <c r="T436" i="6" a="1"/>
  <c r="T436" i="6" s="1"/>
  <c r="S436" i="6" a="1"/>
  <c r="S436" i="6" s="1"/>
  <c r="R436" i="6" a="1"/>
  <c r="R436" i="6" s="1"/>
  <c r="Q436" i="6" a="1"/>
  <c r="Q436" i="6" s="1"/>
  <c r="P436" i="6"/>
  <c r="P436" i="6" a="1"/>
  <c r="O436" i="6" a="1"/>
  <c r="O436" i="6" s="1"/>
  <c r="N436" i="6" a="1"/>
  <c r="N436" i="6" s="1"/>
  <c r="M436" i="6" a="1"/>
  <c r="M436" i="6" s="1"/>
  <c r="L436" i="6" a="1"/>
  <c r="L436" i="6" s="1"/>
  <c r="K436" i="6" a="1"/>
  <c r="K436" i="6" s="1"/>
  <c r="AI435" i="6" a="1"/>
  <c r="AI435" i="6" s="1"/>
  <c r="AH435" i="6" a="1"/>
  <c r="AH435" i="6" s="1"/>
  <c r="AG435" i="6" a="1"/>
  <c r="AG435" i="6" s="1"/>
  <c r="AF435" i="6" a="1"/>
  <c r="AF435" i="6" s="1"/>
  <c r="AE435" i="6" a="1"/>
  <c r="AE435" i="6" s="1"/>
  <c r="AD435" i="6" a="1"/>
  <c r="AD435" i="6" s="1"/>
  <c r="AC435" i="6" a="1"/>
  <c r="AC435" i="6" s="1"/>
  <c r="AB435" i="6" a="1"/>
  <c r="AB435" i="6" s="1"/>
  <c r="AA435" i="6" a="1"/>
  <c r="AA435" i="6" s="1"/>
  <c r="Z435" i="6" a="1"/>
  <c r="Z435" i="6" s="1"/>
  <c r="Y435" i="6" a="1"/>
  <c r="Y435" i="6" s="1"/>
  <c r="X435" i="6"/>
  <c r="X435" i="6" a="1"/>
  <c r="W435" i="6" a="1"/>
  <c r="W435" i="6" s="1"/>
  <c r="V435" i="6" a="1"/>
  <c r="V435" i="6" s="1"/>
  <c r="U435" i="6" a="1"/>
  <c r="U435" i="6" s="1"/>
  <c r="T435" i="6" a="1"/>
  <c r="T435" i="6" s="1"/>
  <c r="S435" i="6" a="1"/>
  <c r="S435" i="6" s="1"/>
  <c r="R435" i="6" a="1"/>
  <c r="R435" i="6" s="1"/>
  <c r="Q435" i="6" a="1"/>
  <c r="Q435" i="6" s="1"/>
  <c r="P435" i="6" a="1"/>
  <c r="P435" i="6" s="1"/>
  <c r="O435" i="6" a="1"/>
  <c r="O435" i="6" s="1"/>
  <c r="N435" i="6" a="1"/>
  <c r="N435" i="6" s="1"/>
  <c r="M435" i="6" a="1"/>
  <c r="M435" i="6" s="1"/>
  <c r="L435" i="6"/>
  <c r="L435" i="6" a="1"/>
  <c r="K435" i="6" a="1"/>
  <c r="K435" i="6" s="1"/>
  <c r="AI434" i="6" a="1"/>
  <c r="AI434" i="6" s="1"/>
  <c r="AH434" i="6" a="1"/>
  <c r="AH434" i="6" s="1"/>
  <c r="AG434" i="6" a="1"/>
  <c r="AG434" i="6" s="1"/>
  <c r="AF434" i="6"/>
  <c r="AF434" i="6" a="1"/>
  <c r="AE434" i="6" a="1"/>
  <c r="AE434" i="6" s="1"/>
  <c r="AD434" i="6" a="1"/>
  <c r="AD434" i="6" s="1"/>
  <c r="AC434" i="6" a="1"/>
  <c r="AC434" i="6" s="1"/>
  <c r="AB434" i="6" a="1"/>
  <c r="AB434" i="6" s="1"/>
  <c r="AA434" i="6" a="1"/>
  <c r="AA434" i="6" s="1"/>
  <c r="Z434" i="6" a="1"/>
  <c r="Z434" i="6" s="1"/>
  <c r="Y434" i="6" a="1"/>
  <c r="Y434" i="6" s="1"/>
  <c r="X434" i="6" a="1"/>
  <c r="X434" i="6" s="1"/>
  <c r="W434" i="6" a="1"/>
  <c r="W434" i="6" s="1"/>
  <c r="V434" i="6" a="1"/>
  <c r="V434" i="6" s="1"/>
  <c r="U434" i="6" a="1"/>
  <c r="U434" i="6" s="1"/>
  <c r="T434" i="6"/>
  <c r="T434" i="6" a="1"/>
  <c r="S434" i="6" a="1"/>
  <c r="S434" i="6" s="1"/>
  <c r="R434" i="6" a="1"/>
  <c r="R434" i="6" s="1"/>
  <c r="Q434" i="6" a="1"/>
  <c r="Q434" i="6" s="1"/>
  <c r="P434" i="6"/>
  <c r="P434" i="6" a="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a="1"/>
  <c r="AC433" i="6" s="1"/>
  <c r="AB433" i="6"/>
  <c r="AB433" i="6" a="1"/>
  <c r="AA433" i="6" a="1"/>
  <c r="AA433" i="6" s="1"/>
  <c r="Z433" i="6" a="1"/>
  <c r="Z433" i="6" s="1"/>
  <c r="Y433" i="6" a="1"/>
  <c r="Y433" i="6" s="1"/>
  <c r="X433" i="6" a="1"/>
  <c r="X433" i="6" s="1"/>
  <c r="W433" i="6" a="1"/>
  <c r="W433" i="6" s="1"/>
  <c r="V433" i="6" a="1"/>
  <c r="V433" i="6" s="1"/>
  <c r="U433" i="6" a="1"/>
  <c r="U433" i="6" s="1"/>
  <c r="T433" i="6"/>
  <c r="T433" i="6" a="1"/>
  <c r="S433" i="6" a="1"/>
  <c r="S433" i="6" s="1"/>
  <c r="R433" i="6" a="1"/>
  <c r="R433" i="6" s="1"/>
  <c r="Q433" i="6" a="1"/>
  <c r="Q433" i="6" s="1"/>
  <c r="P433" i="6"/>
  <c r="P433" i="6" a="1"/>
  <c r="O433" i="6" a="1"/>
  <c r="O433" i="6" s="1"/>
  <c r="N433" i="6" a="1"/>
  <c r="N433" i="6" s="1"/>
  <c r="M433" i="6" a="1"/>
  <c r="M433" i="6" s="1"/>
  <c r="L433" i="6" a="1"/>
  <c r="L433" i="6" s="1"/>
  <c r="K433" i="6" a="1"/>
  <c r="K433" i="6" s="1"/>
  <c r="AI432" i="6" a="1"/>
  <c r="AI432" i="6" s="1"/>
  <c r="AH432" i="6" a="1"/>
  <c r="AH432" i="6" s="1"/>
  <c r="AG432" i="6" a="1"/>
  <c r="AG432" i="6" s="1"/>
  <c r="AF432" i="6"/>
  <c r="AF432" i="6" a="1"/>
  <c r="AE432" i="6" a="1"/>
  <c r="AE432" i="6" s="1"/>
  <c r="AD432" i="6" a="1"/>
  <c r="AD432" i="6" s="1"/>
  <c r="AC432" i="6" a="1"/>
  <c r="AC432" i="6" s="1"/>
  <c r="AB432" i="6"/>
  <c r="AB432" i="6" a="1"/>
  <c r="AA432" i="6" a="1"/>
  <c r="AA432" i="6" s="1"/>
  <c r="Z432" i="6" a="1"/>
  <c r="Z432" i="6" s="1"/>
  <c r="Y432" i="6" a="1"/>
  <c r="Y432" i="6" s="1"/>
  <c r="X432" i="6" a="1"/>
  <c r="X432" i="6" s="1"/>
  <c r="W432" i="6" a="1"/>
  <c r="W432" i="6" s="1"/>
  <c r="V432" i="6" a="1"/>
  <c r="V432" i="6" s="1"/>
  <c r="U432" i="6" a="1"/>
  <c r="U432" i="6" s="1"/>
  <c r="T432" i="6" a="1"/>
  <c r="T432" i="6" s="1"/>
  <c r="S432" i="6" a="1"/>
  <c r="S432" i="6" s="1"/>
  <c r="R432" i="6" a="1"/>
  <c r="R432" i="6" s="1"/>
  <c r="Q432" i="6" a="1"/>
  <c r="Q432" i="6" s="1"/>
  <c r="P432" i="6"/>
  <c r="P432" i="6" a="1"/>
  <c r="O432" i="6" a="1"/>
  <c r="O432" i="6" s="1"/>
  <c r="N432" i="6" a="1"/>
  <c r="N432" i="6" s="1"/>
  <c r="M432" i="6" a="1"/>
  <c r="M432" i="6" s="1"/>
  <c r="L432" i="6"/>
  <c r="L432" i="6" a="1"/>
  <c r="K432" i="6" a="1"/>
  <c r="K432" i="6" s="1"/>
  <c r="AI431" i="6" a="1"/>
  <c r="AI431" i="6" s="1"/>
  <c r="AH431" i="6" a="1"/>
  <c r="AH431" i="6" s="1"/>
  <c r="AG431" i="6" a="1"/>
  <c r="AG431" i="6" s="1"/>
  <c r="AF431" i="6" a="1"/>
  <c r="AF431" i="6" s="1"/>
  <c r="AE431" i="6" a="1"/>
  <c r="AE431" i="6" s="1"/>
  <c r="AD431" i="6" a="1"/>
  <c r="AD431" i="6" s="1"/>
  <c r="AC431" i="6" a="1"/>
  <c r="AC431" i="6" s="1"/>
  <c r="AB431" i="6" a="1"/>
  <c r="AB431" i="6" s="1"/>
  <c r="AA431" i="6" a="1"/>
  <c r="AA431" i="6" s="1"/>
  <c r="Z431" i="6" a="1"/>
  <c r="Z431" i="6" s="1"/>
  <c r="Y431" i="6" a="1"/>
  <c r="Y431" i="6" s="1"/>
  <c r="X431" i="6"/>
  <c r="X431" i="6" a="1"/>
  <c r="W431" i="6" a="1"/>
  <c r="W431" i="6" s="1"/>
  <c r="V431" i="6" a="1"/>
  <c r="V431" i="6" s="1"/>
  <c r="U431" i="6" a="1"/>
  <c r="U431" i="6" s="1"/>
  <c r="T431" i="6" a="1"/>
  <c r="T431" i="6" s="1"/>
  <c r="S431" i="6" a="1"/>
  <c r="S431" i="6" s="1"/>
  <c r="R431" i="6" a="1"/>
  <c r="R431" i="6" s="1"/>
  <c r="Q431" i="6" a="1"/>
  <c r="Q431" i="6" s="1"/>
  <c r="P431" i="6" a="1"/>
  <c r="P431" i="6" s="1"/>
  <c r="O431" i="6" a="1"/>
  <c r="O431" i="6" s="1"/>
  <c r="N431" i="6" a="1"/>
  <c r="N431" i="6" s="1"/>
  <c r="M431" i="6" a="1"/>
  <c r="M431" i="6" s="1"/>
  <c r="L431" i="6"/>
  <c r="L431" i="6" a="1"/>
  <c r="K431" i="6" a="1"/>
  <c r="K431" i="6" s="1"/>
  <c r="AI430" i="6" a="1"/>
  <c r="AI430" i="6" s="1"/>
  <c r="AH430" i="6" a="1"/>
  <c r="AH430" i="6" s="1"/>
  <c r="AG430" i="6" a="1"/>
  <c r="AG430" i="6" s="1"/>
  <c r="AF430" i="6"/>
  <c r="AF430" i="6" a="1"/>
  <c r="AE430" i="6" a="1"/>
  <c r="AE430" i="6" s="1"/>
  <c r="AD430" i="6" a="1"/>
  <c r="AD430" i="6" s="1"/>
  <c r="AC430" i="6" a="1"/>
  <c r="AC430" i="6" s="1"/>
  <c r="AB430" i="6" a="1"/>
  <c r="AB430" i="6" s="1"/>
  <c r="AA430" i="6" a="1"/>
  <c r="AA430" i="6" s="1"/>
  <c r="Z430" i="6" a="1"/>
  <c r="Z430" i="6" s="1"/>
  <c r="Y430" i="6" a="1"/>
  <c r="Y430" i="6" s="1"/>
  <c r="X430" i="6" a="1"/>
  <c r="X430" i="6" s="1"/>
  <c r="W430" i="6" a="1"/>
  <c r="W430" i="6" s="1"/>
  <c r="V430" i="6" a="1"/>
  <c r="V430" i="6" s="1"/>
  <c r="U430" i="6" a="1"/>
  <c r="U430" i="6" s="1"/>
  <c r="T430" i="6"/>
  <c r="T430" i="6" a="1"/>
  <c r="S430" i="6" a="1"/>
  <c r="S430" i="6" s="1"/>
  <c r="R430" i="6" a="1"/>
  <c r="R430" i="6" s="1"/>
  <c r="Q430" i="6" a="1"/>
  <c r="Q430" i="6" s="1"/>
  <c r="P430" i="6" a="1"/>
  <c r="P430" i="6" s="1"/>
  <c r="O430" i="6" a="1"/>
  <c r="O430" i="6" s="1"/>
  <c r="N430" i="6" a="1"/>
  <c r="N430" i="6" s="1"/>
  <c r="M430" i="6" a="1"/>
  <c r="M430" i="6" s="1"/>
  <c r="L430" i="6" a="1"/>
  <c r="L430" i="6" s="1"/>
  <c r="K430" i="6" a="1"/>
  <c r="K430" i="6" s="1"/>
  <c r="AI429" i="6" a="1"/>
  <c r="AI429" i="6" s="1"/>
  <c r="AH429" i="6" a="1"/>
  <c r="AH429" i="6" s="1"/>
  <c r="AG429" i="6" a="1"/>
  <c r="AG429" i="6" s="1"/>
  <c r="AF429" i="6"/>
  <c r="AF429" i="6" a="1"/>
  <c r="AE429" i="6" a="1"/>
  <c r="AE429" i="6" s="1"/>
  <c r="AD429" i="6" a="1"/>
  <c r="AD429" i="6" s="1"/>
  <c r="AC429" i="6" a="1"/>
  <c r="AC429" i="6" s="1"/>
  <c r="AB429" i="6"/>
  <c r="AB429" i="6" a="1"/>
  <c r="AA429" i="6" a="1"/>
  <c r="AA429" i="6" s="1"/>
  <c r="Z429" i="6" a="1"/>
  <c r="Z429" i="6" s="1"/>
  <c r="Y429" i="6" a="1"/>
  <c r="Y429" i="6" s="1"/>
  <c r="X429" i="6" a="1"/>
  <c r="X429" i="6" s="1"/>
  <c r="W429" i="6" a="1"/>
  <c r="W429" i="6" s="1"/>
  <c r="V429" i="6" a="1"/>
  <c r="V429" i="6" s="1"/>
  <c r="U429" i="6" a="1"/>
  <c r="U429" i="6" s="1"/>
  <c r="T429" i="6" a="1"/>
  <c r="T429" i="6" s="1"/>
  <c r="S429" i="6" a="1"/>
  <c r="S429" i="6" s="1"/>
  <c r="R429" i="6" a="1"/>
  <c r="R429" i="6" s="1"/>
  <c r="Q429" i="6" a="1"/>
  <c r="Q429" i="6" s="1"/>
  <c r="P429" i="6"/>
  <c r="P429" i="6" a="1"/>
  <c r="O429" i="6" a="1"/>
  <c r="O429" i="6" s="1"/>
  <c r="N429" i="6" a="1"/>
  <c r="N429" i="6" s="1"/>
  <c r="M429" i="6" a="1"/>
  <c r="M429" i="6" s="1"/>
  <c r="L429" i="6"/>
  <c r="L429" i="6" a="1"/>
  <c r="K429" i="6" a="1"/>
  <c r="K429" i="6" s="1"/>
  <c r="AI428" i="6" a="1"/>
  <c r="AI428" i="6" s="1"/>
  <c r="AH428" i="6" a="1"/>
  <c r="AH428" i="6" s="1"/>
  <c r="AG428" i="6" a="1"/>
  <c r="AG428" i="6" s="1"/>
  <c r="AF428" i="6" a="1"/>
  <c r="AF428" i="6" s="1"/>
  <c r="AE428" i="6" a="1"/>
  <c r="AE428" i="6" s="1"/>
  <c r="AD428" i="6" a="1"/>
  <c r="AD428" i="6" s="1"/>
  <c r="AC428" i="6" a="1"/>
  <c r="AC428" i="6" s="1"/>
  <c r="AB428" i="6"/>
  <c r="AB428" i="6" a="1"/>
  <c r="AA428" i="6" a="1"/>
  <c r="AA428" i="6" s="1"/>
  <c r="Z428" i="6" a="1"/>
  <c r="Z428" i="6" s="1"/>
  <c r="Y428" i="6" a="1"/>
  <c r="Y428" i="6" s="1"/>
  <c r="X428" i="6" a="1"/>
  <c r="X428" i="6" s="1"/>
  <c r="W428" i="6" a="1"/>
  <c r="W428" i="6" s="1"/>
  <c r="V428" i="6" a="1"/>
  <c r="V428" i="6" s="1"/>
  <c r="U428" i="6" a="1"/>
  <c r="U428" i="6" s="1"/>
  <c r="T428" i="6" a="1"/>
  <c r="T428" i="6" s="1"/>
  <c r="S428" i="6" a="1"/>
  <c r="S428" i="6" s="1"/>
  <c r="R428" i="6" a="1"/>
  <c r="R428" i="6" s="1"/>
  <c r="Q428" i="6" a="1"/>
  <c r="Q428" i="6" s="1"/>
  <c r="P428" i="6"/>
  <c r="P428" i="6" a="1"/>
  <c r="O428" i="6" a="1"/>
  <c r="O428" i="6" s="1"/>
  <c r="N428" i="6" a="1"/>
  <c r="N428" i="6" s="1"/>
  <c r="M428" i="6" a="1"/>
  <c r="M428" i="6" s="1"/>
  <c r="L428" i="6" a="1"/>
  <c r="L428" i="6" s="1"/>
  <c r="K428" i="6" a="1"/>
  <c r="K428" i="6" s="1"/>
  <c r="AI427" i="6" a="1"/>
  <c r="AI427" i="6" s="1"/>
  <c r="AH427" i="6" a="1"/>
  <c r="AH427" i="6" s="1"/>
  <c r="AG427" i="6" a="1"/>
  <c r="AG427" i="6" s="1"/>
  <c r="AF427" i="6" a="1"/>
  <c r="AF427" i="6" s="1"/>
  <c r="AE427" i="6" a="1"/>
  <c r="AE427" i="6" s="1"/>
  <c r="AD427" i="6" a="1"/>
  <c r="AD427" i="6" s="1"/>
  <c r="AC427" i="6" a="1"/>
  <c r="AC427" i="6" s="1"/>
  <c r="AB427" i="6" a="1"/>
  <c r="AB427" i="6" s="1"/>
  <c r="AA427" i="6" a="1"/>
  <c r="AA427" i="6" s="1"/>
  <c r="Z427" i="6" a="1"/>
  <c r="Z427" i="6" s="1"/>
  <c r="Y427" i="6" a="1"/>
  <c r="Y427" i="6" s="1"/>
  <c r="X427" i="6"/>
  <c r="X427" i="6" a="1"/>
  <c r="W427" i="6" a="1"/>
  <c r="W427" i="6" s="1"/>
  <c r="V427" i="6" a="1"/>
  <c r="V427" i="6" s="1"/>
  <c r="U427" i="6" a="1"/>
  <c r="U427" i="6" s="1"/>
  <c r="T427" i="6" a="1"/>
  <c r="T427" i="6" s="1"/>
  <c r="S427" i="6" a="1"/>
  <c r="S427" i="6" s="1"/>
  <c r="R427" i="6" a="1"/>
  <c r="R427" i="6" s="1"/>
  <c r="Q427" i="6" a="1"/>
  <c r="Q427" i="6" s="1"/>
  <c r="P427" i="6" a="1"/>
  <c r="P427" i="6" s="1"/>
  <c r="O427" i="6" a="1"/>
  <c r="O427" i="6" s="1"/>
  <c r="N427" i="6" a="1"/>
  <c r="N427" i="6" s="1"/>
  <c r="M427" i="6" a="1"/>
  <c r="M427" i="6" s="1"/>
  <c r="L427" i="6"/>
  <c r="L427" i="6" a="1"/>
  <c r="K427" i="6" a="1"/>
  <c r="K427" i="6" s="1"/>
  <c r="AI426" i="6" a="1"/>
  <c r="AI426" i="6" s="1"/>
  <c r="AH426" i="6" a="1"/>
  <c r="AH426" i="6" s="1"/>
  <c r="AG426" i="6" a="1"/>
  <c r="AG426" i="6" s="1"/>
  <c r="AF426" i="6"/>
  <c r="AF426" i="6" a="1"/>
  <c r="AE426" i="6" a="1"/>
  <c r="AE426" i="6" s="1"/>
  <c r="AD426" i="6" a="1"/>
  <c r="AD426" i="6" s="1"/>
  <c r="AC426" i="6" a="1"/>
  <c r="AC426" i="6" s="1"/>
  <c r="AB426" i="6" a="1"/>
  <c r="AB426" i="6" s="1"/>
  <c r="AA426" i="6" a="1"/>
  <c r="AA426" i="6" s="1"/>
  <c r="Z426" i="6" a="1"/>
  <c r="Z426" i="6" s="1"/>
  <c r="Y426" i="6" a="1"/>
  <c r="Y426" i="6" s="1"/>
  <c r="X426" i="6" a="1"/>
  <c r="X426" i="6" s="1"/>
  <c r="W426" i="6" a="1"/>
  <c r="W426" i="6" s="1"/>
  <c r="V426" i="6" a="1"/>
  <c r="V426" i="6" s="1"/>
  <c r="U426" i="6" a="1"/>
  <c r="U426" i="6" s="1"/>
  <c r="T426" i="6"/>
  <c r="T426" i="6" a="1"/>
  <c r="S426" i="6" a="1"/>
  <c r="S426" i="6" s="1"/>
  <c r="R426" i="6" a="1"/>
  <c r="R426" i="6" s="1"/>
  <c r="Q426" i="6" a="1"/>
  <c r="Q426" i="6" s="1"/>
  <c r="P426" i="6" a="1"/>
  <c r="P426" i="6" s="1"/>
  <c r="O426" i="6" a="1"/>
  <c r="O426" i="6" s="1"/>
  <c r="N426" i="6" a="1"/>
  <c r="N426" i="6" s="1"/>
  <c r="M426" i="6" a="1"/>
  <c r="M426" i="6" s="1"/>
  <c r="L426" i="6" a="1"/>
  <c r="L426" i="6" s="1"/>
  <c r="K426" i="6" a="1"/>
  <c r="K426" i="6" s="1"/>
  <c r="AI425" i="6" a="1"/>
  <c r="AI425" i="6" s="1"/>
  <c r="AH425" i="6" a="1"/>
  <c r="AH425" i="6" s="1"/>
  <c r="AG425" i="6" a="1"/>
  <c r="AG425" i="6" s="1"/>
  <c r="AF425" i="6" a="1"/>
  <c r="AF425" i="6" s="1"/>
  <c r="AE425" i="6" a="1"/>
  <c r="AE425" i="6" s="1"/>
  <c r="AD425" i="6" a="1"/>
  <c r="AD425" i="6" s="1"/>
  <c r="AC425" i="6" a="1"/>
  <c r="AC425" i="6" s="1"/>
  <c r="AB425" i="6"/>
  <c r="AB425" i="6" a="1"/>
  <c r="AA425" i="6" a="1"/>
  <c r="AA425" i="6" s="1"/>
  <c r="Z425" i="6" a="1"/>
  <c r="Z425" i="6" s="1"/>
  <c r="Y425" i="6" a="1"/>
  <c r="Y425" i="6" s="1"/>
  <c r="X425" i="6" a="1"/>
  <c r="X425" i="6" s="1"/>
  <c r="W425" i="6" a="1"/>
  <c r="W425" i="6" s="1"/>
  <c r="V425" i="6" a="1"/>
  <c r="V425" i="6" s="1"/>
  <c r="U425" i="6" a="1"/>
  <c r="U425" i="6" s="1"/>
  <c r="T425" i="6" a="1"/>
  <c r="T425" i="6" s="1"/>
  <c r="S425" i="6" a="1"/>
  <c r="S425" i="6" s="1"/>
  <c r="R425" i="6" a="1"/>
  <c r="R425" i="6" s="1"/>
  <c r="Q425" i="6" a="1"/>
  <c r="Q425" i="6" s="1"/>
  <c r="P425" i="6"/>
  <c r="P425" i="6" a="1"/>
  <c r="O425" i="6" a="1"/>
  <c r="O425" i="6" s="1"/>
  <c r="N425" i="6" a="1"/>
  <c r="N425" i="6" s="1"/>
  <c r="M425" i="6" a="1"/>
  <c r="M425" i="6" s="1"/>
  <c r="L425" i="6" a="1"/>
  <c r="L425" i="6" s="1"/>
  <c r="K425" i="6" a="1"/>
  <c r="K425" i="6" s="1"/>
  <c r="AI424" i="6" a="1"/>
  <c r="AI424" i="6" s="1"/>
  <c r="AH424" i="6" a="1"/>
  <c r="AH424" i="6" s="1"/>
  <c r="AG424" i="6" a="1"/>
  <c r="AG424" i="6" s="1"/>
  <c r="AF424" i="6" a="1"/>
  <c r="AF424" i="6" s="1"/>
  <c r="AE424" i="6" a="1"/>
  <c r="AE424" i="6" s="1"/>
  <c r="AD424" i="6" a="1"/>
  <c r="AD424" i="6" s="1"/>
  <c r="AC424" i="6" a="1"/>
  <c r="AC424" i="6" s="1"/>
  <c r="AB424" i="6"/>
  <c r="AB424" i="6" a="1"/>
  <c r="AA424" i="6" a="1"/>
  <c r="AA424" i="6" s="1"/>
  <c r="Z424" i="6" a="1"/>
  <c r="Z424" i="6" s="1"/>
  <c r="Y424" i="6" a="1"/>
  <c r="Y424" i="6" s="1"/>
  <c r="X424" i="6" a="1"/>
  <c r="X424" i="6" s="1"/>
  <c r="W424" i="6" a="1"/>
  <c r="W424" i="6" s="1"/>
  <c r="V424" i="6" a="1"/>
  <c r="V424" i="6" s="1"/>
  <c r="U424" i="6" a="1"/>
  <c r="U424" i="6" s="1"/>
  <c r="T424" i="6" a="1"/>
  <c r="T424" i="6" s="1"/>
  <c r="S424" i="6" a="1"/>
  <c r="S424" i="6" s="1"/>
  <c r="R424" i="6" a="1"/>
  <c r="R424" i="6" s="1"/>
  <c r="Q424" i="6" a="1"/>
  <c r="Q424" i="6" s="1"/>
  <c r="P424" i="6"/>
  <c r="P424" i="6" a="1"/>
  <c r="O424" i="6" a="1"/>
  <c r="O424" i="6" s="1"/>
  <c r="N424" i="6" a="1"/>
  <c r="N424" i="6" s="1"/>
  <c r="M424" i="6" a="1"/>
  <c r="M424" i="6" s="1"/>
  <c r="L424" i="6" a="1"/>
  <c r="L424" i="6" s="1"/>
  <c r="K424" i="6" a="1"/>
  <c r="K424" i="6" s="1"/>
  <c r="AI423" i="6" a="1"/>
  <c r="AI423" i="6" s="1"/>
  <c r="AH423" i="6" a="1"/>
  <c r="AH423" i="6" s="1"/>
  <c r="AG423" i="6" a="1"/>
  <c r="AG423" i="6" s="1"/>
  <c r="AF423" i="6" a="1"/>
  <c r="AF423" i="6" s="1"/>
  <c r="AE423" i="6" a="1"/>
  <c r="AE423" i="6" s="1"/>
  <c r="AD423" i="6" a="1"/>
  <c r="AD423" i="6" s="1"/>
  <c r="AC423" i="6" a="1"/>
  <c r="AC423" i="6" s="1"/>
  <c r="AB423" i="6" a="1"/>
  <c r="AB423" i="6" s="1"/>
  <c r="AA423" i="6" a="1"/>
  <c r="AA423" i="6" s="1"/>
  <c r="Z423" i="6" a="1"/>
  <c r="Z423" i="6" s="1"/>
  <c r="Y423" i="6" a="1"/>
  <c r="Y423" i="6" s="1"/>
  <c r="X423" i="6"/>
  <c r="X423" i="6" a="1"/>
  <c r="W423" i="6" a="1"/>
  <c r="W423" i="6" s="1"/>
  <c r="V423" i="6" a="1"/>
  <c r="V423" i="6" s="1"/>
  <c r="U423" i="6" a="1"/>
  <c r="U423" i="6" s="1"/>
  <c r="T423" i="6"/>
  <c r="T423" i="6" a="1"/>
  <c r="S423" i="6" a="1"/>
  <c r="S423" i="6" s="1"/>
  <c r="R423" i="6" a="1"/>
  <c r="R423" i="6" s="1"/>
  <c r="Q423" i="6" a="1"/>
  <c r="Q423" i="6" s="1"/>
  <c r="P423" i="6" a="1"/>
  <c r="P423" i="6" s="1"/>
  <c r="O423" i="6" a="1"/>
  <c r="O423" i="6" s="1"/>
  <c r="N423" i="6" a="1"/>
  <c r="N423" i="6" s="1"/>
  <c r="M423" i="6" a="1"/>
  <c r="M423" i="6" s="1"/>
  <c r="L423" i="6"/>
  <c r="L423" i="6" a="1"/>
  <c r="K423" i="6" a="1"/>
  <c r="K423" i="6" s="1"/>
  <c r="AI422" i="6" a="1"/>
  <c r="AI422" i="6" s="1"/>
  <c r="AH422" i="6" a="1"/>
  <c r="AH422" i="6" s="1"/>
  <c r="AG422" i="6" a="1"/>
  <c r="AG422" i="6" s="1"/>
  <c r="AF422" i="6"/>
  <c r="AF422" i="6" a="1"/>
  <c r="AE422" i="6" a="1"/>
  <c r="AE422" i="6" s="1"/>
  <c r="AD422" i="6" a="1"/>
  <c r="AD422" i="6" s="1"/>
  <c r="AC422" i="6" a="1"/>
  <c r="AC422" i="6" s="1"/>
  <c r="AB422" i="6" a="1"/>
  <c r="AB422" i="6" s="1"/>
  <c r="AA422" i="6" a="1"/>
  <c r="AA422" i="6" s="1"/>
  <c r="Z422" i="6" a="1"/>
  <c r="Z422" i="6" s="1"/>
  <c r="Y422" i="6" a="1"/>
  <c r="Y422" i="6" s="1"/>
  <c r="X422" i="6"/>
  <c r="X422" i="6" a="1"/>
  <c r="W422" i="6" a="1"/>
  <c r="W422" i="6" s="1"/>
  <c r="V422" i="6" a="1"/>
  <c r="V422" i="6" s="1"/>
  <c r="U422" i="6" a="1"/>
  <c r="U422" i="6" s="1"/>
  <c r="T422" i="6"/>
  <c r="T422" i="6" a="1"/>
  <c r="S422" i="6" a="1"/>
  <c r="S422" i="6" s="1"/>
  <c r="R422" i="6" a="1"/>
  <c r="R422" i="6" s="1"/>
  <c r="Q422" i="6" a="1"/>
  <c r="Q422" i="6" s="1"/>
  <c r="P422" i="6" a="1"/>
  <c r="P422" i="6" s="1"/>
  <c r="O422" i="6" a="1"/>
  <c r="O422" i="6" s="1"/>
  <c r="N422" i="6" a="1"/>
  <c r="N422" i="6" s="1"/>
  <c r="M422" i="6" a="1"/>
  <c r="M422" i="6" s="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c r="AB421" i="6" a="1"/>
  <c r="AA421" i="6" a="1"/>
  <c r="AA421" i="6" s="1"/>
  <c r="Z421" i="6" a="1"/>
  <c r="Z421" i="6" s="1"/>
  <c r="Y421" i="6" a="1"/>
  <c r="Y421" i="6" s="1"/>
  <c r="X421" i="6" a="1"/>
  <c r="X421" i="6" s="1"/>
  <c r="W421" i="6" a="1"/>
  <c r="W421" i="6" s="1"/>
  <c r="V421" i="6" a="1"/>
  <c r="V421" i="6" s="1"/>
  <c r="U421" i="6" a="1"/>
  <c r="U421" i="6" s="1"/>
  <c r="T421" i="6" a="1"/>
  <c r="T421" i="6" s="1"/>
  <c r="S421" i="6" a="1"/>
  <c r="S421" i="6" s="1"/>
  <c r="R421" i="6" a="1"/>
  <c r="R421" i="6" s="1"/>
  <c r="Q421" i="6" a="1"/>
  <c r="Q421" i="6" s="1"/>
  <c r="P421" i="6"/>
  <c r="P421" i="6" a="1"/>
  <c r="O421" i="6" a="1"/>
  <c r="O421" i="6" s="1"/>
  <c r="N421" i="6" a="1"/>
  <c r="N421" i="6" s="1"/>
  <c r="M421" i="6" a="1"/>
  <c r="M421" i="6" s="1"/>
  <c r="L421" i="6" a="1"/>
  <c r="L421" i="6" s="1"/>
  <c r="K421" i="6" a="1"/>
  <c r="K421" i="6" s="1"/>
  <c r="AI420" i="6" a="1"/>
  <c r="AI420" i="6" s="1"/>
  <c r="AH420" i="6" a="1"/>
  <c r="AH420" i="6" s="1"/>
  <c r="AG420" i="6" a="1"/>
  <c r="AG420" i="6" s="1"/>
  <c r="AF420" i="6" a="1"/>
  <c r="AF420" i="6" s="1"/>
  <c r="AE420" i="6" a="1"/>
  <c r="AE420" i="6" s="1"/>
  <c r="AD420" i="6" a="1"/>
  <c r="AD420" i="6" s="1"/>
  <c r="AC420" i="6" a="1"/>
  <c r="AC420" i="6" s="1"/>
  <c r="AB420" i="6"/>
  <c r="AB420" i="6" a="1"/>
  <c r="AA420" i="6" a="1"/>
  <c r="AA420" i="6" s="1"/>
  <c r="Z420" i="6" a="1"/>
  <c r="Z420" i="6" s="1"/>
  <c r="Y420" i="6" a="1"/>
  <c r="Y420" i="6" s="1"/>
  <c r="X420" i="6" a="1"/>
  <c r="X420" i="6" s="1"/>
  <c r="W420" i="6" a="1"/>
  <c r="W420" i="6" s="1"/>
  <c r="V420" i="6" a="1"/>
  <c r="V420" i="6" s="1"/>
  <c r="U420" i="6" a="1"/>
  <c r="U420" i="6" s="1"/>
  <c r="T420" i="6" a="1"/>
  <c r="T420" i="6" s="1"/>
  <c r="S420" i="6" a="1"/>
  <c r="S420" i="6" s="1"/>
  <c r="R420" i="6" a="1"/>
  <c r="R420" i="6" s="1"/>
  <c r="Q420" i="6" a="1"/>
  <c r="Q420" i="6" s="1"/>
  <c r="P420" i="6"/>
  <c r="P420" i="6" a="1"/>
  <c r="O420" i="6" a="1"/>
  <c r="O420" i="6" s="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a="1"/>
  <c r="AC419" i="6" s="1"/>
  <c r="AB419" i="6" a="1"/>
  <c r="AB419" i="6" s="1"/>
  <c r="AA419" i="6" a="1"/>
  <c r="AA419" i="6" s="1"/>
  <c r="Z419" i="6" a="1"/>
  <c r="Z419" i="6" s="1"/>
  <c r="Y419" i="6" a="1"/>
  <c r="Y419" i="6" s="1"/>
  <c r="X419" i="6"/>
  <c r="X419" i="6" a="1"/>
  <c r="W419" i="6" a="1"/>
  <c r="W419" i="6" s="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c r="L419" i="6" a="1"/>
  <c r="K419" i="6" a="1"/>
  <c r="K419" i="6" s="1"/>
  <c r="AI418" i="6" a="1"/>
  <c r="AI418" i="6" s="1"/>
  <c r="AH418" i="6" a="1"/>
  <c r="AH418" i="6" s="1"/>
  <c r="AG418" i="6" a="1"/>
  <c r="AG418" i="6" s="1"/>
  <c r="AF418" i="6"/>
  <c r="AF418" i="6" a="1"/>
  <c r="AE418" i="6" a="1"/>
  <c r="AE418" i="6" s="1"/>
  <c r="AD418" i="6" a="1"/>
  <c r="AD418" i="6" s="1"/>
  <c r="AC418" i="6" a="1"/>
  <c r="AC418" i="6" s="1"/>
  <c r="AB418" i="6" a="1"/>
  <c r="AB418" i="6" s="1"/>
  <c r="AA418" i="6" a="1"/>
  <c r="AA418" i="6" s="1"/>
  <c r="Z418" i="6" a="1"/>
  <c r="Z418" i="6" s="1"/>
  <c r="Y418" i="6" a="1"/>
  <c r="Y418" i="6" s="1"/>
  <c r="X418" i="6" a="1"/>
  <c r="X418" i="6" s="1"/>
  <c r="W418" i="6" a="1"/>
  <c r="W418" i="6" s="1"/>
  <c r="V418" i="6" a="1"/>
  <c r="V418" i="6" s="1"/>
  <c r="U418" i="6" a="1"/>
  <c r="U418" i="6" s="1"/>
  <c r="T418" i="6"/>
  <c r="T418" i="6" a="1"/>
  <c r="S418" i="6" a="1"/>
  <c r="S418" i="6" s="1"/>
  <c r="R418" i="6" a="1"/>
  <c r="R418" i="6" s="1"/>
  <c r="Q418" i="6" a="1"/>
  <c r="Q418" i="6" s="1"/>
  <c r="P418" i="6"/>
  <c r="P418" i="6" a="1"/>
  <c r="O418" i="6" a="1"/>
  <c r="O418" i="6" s="1"/>
  <c r="N418" i="6" a="1"/>
  <c r="N418" i="6" s="1"/>
  <c r="M418" i="6" a="1"/>
  <c r="M418" i="6" s="1"/>
  <c r="L418" i="6" a="1"/>
  <c r="L418" i="6" s="1"/>
  <c r="K418" i="6" a="1"/>
  <c r="K418" i="6" s="1"/>
  <c r="AI417" i="6" a="1"/>
  <c r="AI417" i="6" s="1"/>
  <c r="AH417" i="6" a="1"/>
  <c r="AH417" i="6" s="1"/>
  <c r="AG417" i="6" a="1"/>
  <c r="AG417" i="6" s="1"/>
  <c r="AF417" i="6" a="1"/>
  <c r="AF417" i="6" s="1"/>
  <c r="AE417" i="6" a="1"/>
  <c r="AE417" i="6" s="1"/>
  <c r="AD417" i="6" a="1"/>
  <c r="AD417" i="6" s="1"/>
  <c r="AC417" i="6" a="1"/>
  <c r="AC417" i="6" s="1"/>
  <c r="AB417" i="6"/>
  <c r="AB417" i="6" a="1"/>
  <c r="AA417" i="6" a="1"/>
  <c r="AA417" i="6" s="1"/>
  <c r="Z417" i="6" a="1"/>
  <c r="Z417" i="6" s="1"/>
  <c r="Y417" i="6" a="1"/>
  <c r="Y417" i="6" s="1"/>
  <c r="X417" i="6" a="1"/>
  <c r="X417" i="6" s="1"/>
  <c r="W417" i="6" a="1"/>
  <c r="W417" i="6" s="1"/>
  <c r="V417" i="6" a="1"/>
  <c r="V417" i="6" s="1"/>
  <c r="U417" i="6" a="1"/>
  <c r="U417" i="6" s="1"/>
  <c r="T417" i="6"/>
  <c r="T417" i="6" a="1"/>
  <c r="S417" i="6" a="1"/>
  <c r="S417" i="6" s="1"/>
  <c r="R417" i="6" a="1"/>
  <c r="R417" i="6" s="1"/>
  <c r="Q417" i="6" a="1"/>
  <c r="Q417" i="6" s="1"/>
  <c r="P417" i="6"/>
  <c r="P417" i="6" a="1"/>
  <c r="O417" i="6" a="1"/>
  <c r="O417" i="6" s="1"/>
  <c r="N417" i="6" a="1"/>
  <c r="N417" i="6" s="1"/>
  <c r="M417" i="6" a="1"/>
  <c r="M417" i="6" s="1"/>
  <c r="L417" i="6" a="1"/>
  <c r="L417" i="6" s="1"/>
  <c r="K417" i="6" a="1"/>
  <c r="K417" i="6" s="1"/>
  <c r="AI416" i="6" a="1"/>
  <c r="AI416" i="6" s="1"/>
  <c r="AH416" i="6" a="1"/>
  <c r="AH416" i="6" s="1"/>
  <c r="AG416" i="6" a="1"/>
  <c r="AG416" i="6" s="1"/>
  <c r="AF416" i="6" a="1"/>
  <c r="AF416" i="6" s="1"/>
  <c r="AE416" i="6" a="1"/>
  <c r="AE416" i="6" s="1"/>
  <c r="AD416" i="6" a="1"/>
  <c r="AD416" i="6" s="1"/>
  <c r="AC416" i="6" a="1"/>
  <c r="AC416" i="6" s="1"/>
  <c r="AB416" i="6"/>
  <c r="AB416" i="6" a="1"/>
  <c r="AA416" i="6" a="1"/>
  <c r="AA416" i="6" s="1"/>
  <c r="Z416" i="6" a="1"/>
  <c r="Z416" i="6" s="1"/>
  <c r="Y416" i="6" a="1"/>
  <c r="Y416" i="6" s="1"/>
  <c r="X416" i="6" a="1"/>
  <c r="X416" i="6" s="1"/>
  <c r="W416" i="6" a="1"/>
  <c r="W416" i="6" s="1"/>
  <c r="V416" i="6" a="1"/>
  <c r="V416" i="6" s="1"/>
  <c r="U416" i="6" a="1"/>
  <c r="U416" i="6" s="1"/>
  <c r="T416" i="6" a="1"/>
  <c r="T416" i="6" s="1"/>
  <c r="S416" i="6" a="1"/>
  <c r="S416" i="6" s="1"/>
  <c r="R416" i="6" a="1"/>
  <c r="R416" i="6" s="1"/>
  <c r="Q416" i="6" a="1"/>
  <c r="Q416" i="6" s="1"/>
  <c r="P416" i="6"/>
  <c r="P416" i="6" a="1"/>
  <c r="O416" i="6" a="1"/>
  <c r="O416" i="6" s="1"/>
  <c r="N416" i="6" a="1"/>
  <c r="N416" i="6" s="1"/>
  <c r="M416" i="6" a="1"/>
  <c r="M416" i="6" s="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a="1"/>
  <c r="AB415" i="6" s="1"/>
  <c r="AA415" i="6" a="1"/>
  <c r="AA415" i="6" s="1"/>
  <c r="Z415" i="6" a="1"/>
  <c r="Z415" i="6" s="1"/>
  <c r="Y415" i="6" a="1"/>
  <c r="Y415" i="6" s="1"/>
  <c r="X415" i="6"/>
  <c r="X415" i="6" a="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a="1"/>
  <c r="M415" i="6" s="1"/>
  <c r="L415" i="6"/>
  <c r="L415" i="6" a="1"/>
  <c r="K415" i="6" a="1"/>
  <c r="K415" i="6" s="1"/>
  <c r="AI414" i="6" a="1"/>
  <c r="AI414" i="6" s="1"/>
  <c r="AH414" i="6" a="1"/>
  <c r="AH414" i="6" s="1"/>
  <c r="AG414" i="6" a="1"/>
  <c r="AG414" i="6" s="1"/>
  <c r="AF414" i="6"/>
  <c r="AF414" i="6" a="1"/>
  <c r="AE414" i="6" a="1"/>
  <c r="AE414" i="6" s="1"/>
  <c r="AD414" i="6" a="1"/>
  <c r="AD414" i="6" s="1"/>
  <c r="AC414" i="6" a="1"/>
  <c r="AC414" i="6" s="1"/>
  <c r="AB414" i="6" a="1"/>
  <c r="AB414" i="6" s="1"/>
  <c r="AA414" i="6" a="1"/>
  <c r="AA414" i="6" s="1"/>
  <c r="Z414" i="6" a="1"/>
  <c r="Z414" i="6" s="1"/>
  <c r="Y414" i="6" a="1"/>
  <c r="Y414" i="6" s="1"/>
  <c r="X414" i="6" a="1"/>
  <c r="X414" i="6" s="1"/>
  <c r="W414" i="6" a="1"/>
  <c r="W414" i="6" s="1"/>
  <c r="V414" i="6" a="1"/>
  <c r="V414" i="6" s="1"/>
  <c r="U414" i="6" a="1"/>
  <c r="U414" i="6" s="1"/>
  <c r="T414" i="6"/>
  <c r="T414" i="6" a="1"/>
  <c r="S414" i="6" a="1"/>
  <c r="S414" i="6" s="1"/>
  <c r="R414" i="6" a="1"/>
  <c r="R414" i="6" s="1"/>
  <c r="Q414" i="6" a="1"/>
  <c r="Q414" i="6" s="1"/>
  <c r="P414" i="6" a="1"/>
  <c r="P414" i="6" s="1"/>
  <c r="O414" i="6" a="1"/>
  <c r="O414" i="6" s="1"/>
  <c r="N414" i="6" a="1"/>
  <c r="N414" i="6" s="1"/>
  <c r="M414" i="6" a="1"/>
  <c r="M414" i="6" s="1"/>
  <c r="L414" i="6" a="1"/>
  <c r="L414" i="6" s="1"/>
  <c r="K414" i="6" a="1"/>
  <c r="K414" i="6" s="1"/>
  <c r="AI413" i="6" a="1"/>
  <c r="AI413" i="6" s="1"/>
  <c r="AH413" i="6" a="1"/>
  <c r="AH413" i="6" s="1"/>
  <c r="AG413" i="6" a="1"/>
  <c r="AG413" i="6" s="1"/>
  <c r="AF413" i="6" a="1"/>
  <c r="AF413" i="6" s="1"/>
  <c r="AE413" i="6" a="1"/>
  <c r="AE413" i="6" s="1"/>
  <c r="AD413" i="6" a="1"/>
  <c r="AD413" i="6" s="1"/>
  <c r="AC413" i="6" a="1"/>
  <c r="AC413" i="6" s="1"/>
  <c r="AB413" i="6"/>
  <c r="AB413" i="6" a="1"/>
  <c r="AA413" i="6" a="1"/>
  <c r="AA413" i="6" s="1"/>
  <c r="Z413" i="6" a="1"/>
  <c r="Z413" i="6" s="1"/>
  <c r="Y413" i="6" a="1"/>
  <c r="Y413" i="6" s="1"/>
  <c r="X413" i="6" a="1"/>
  <c r="X413" i="6" s="1"/>
  <c r="W413" i="6" a="1"/>
  <c r="W413" i="6" s="1"/>
  <c r="V413" i="6" a="1"/>
  <c r="V413" i="6" s="1"/>
  <c r="U413" i="6" a="1"/>
  <c r="U413" i="6" s="1"/>
  <c r="T413" i="6" a="1"/>
  <c r="T413" i="6" s="1"/>
  <c r="S413" i="6" a="1"/>
  <c r="S413" i="6" s="1"/>
  <c r="R413" i="6" a="1"/>
  <c r="R413" i="6" s="1"/>
  <c r="Q413" i="6" a="1"/>
  <c r="Q413" i="6" s="1"/>
  <c r="P413" i="6"/>
  <c r="P413" i="6" a="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c r="AB412" i="6" a="1"/>
  <c r="AA412" i="6" a="1"/>
  <c r="AA412" i="6" s="1"/>
  <c r="Z412" i="6" a="1"/>
  <c r="Z412" i="6" s="1"/>
  <c r="Y412" i="6" a="1"/>
  <c r="Y412" i="6" s="1"/>
  <c r="X412" i="6" a="1"/>
  <c r="X412" i="6" s="1"/>
  <c r="W412" i="6" a="1"/>
  <c r="W412" i="6" s="1"/>
  <c r="V412" i="6" a="1"/>
  <c r="V412" i="6" s="1"/>
  <c r="U412" i="6" a="1"/>
  <c r="U412" i="6" s="1"/>
  <c r="T412" i="6" a="1"/>
  <c r="T412" i="6" s="1"/>
  <c r="S412" i="6" a="1"/>
  <c r="S412" i="6" s="1"/>
  <c r="R412" i="6" a="1"/>
  <c r="R412" i="6" s="1"/>
  <c r="Q412" i="6" a="1"/>
  <c r="Q412" i="6" s="1"/>
  <c r="P412" i="6"/>
  <c r="P412" i="6" a="1"/>
  <c r="O412" i="6" a="1"/>
  <c r="O412" i="6" s="1"/>
  <c r="N412" i="6" a="1"/>
  <c r="N412" i="6" s="1"/>
  <c r="M412" i="6" a="1"/>
  <c r="M412" i="6" s="1"/>
  <c r="L412" i="6" a="1"/>
  <c r="L412" i="6" s="1"/>
  <c r="K412" i="6" a="1"/>
  <c r="K412" i="6" s="1"/>
  <c r="AI411" i="6" a="1"/>
  <c r="AI411" i="6" s="1"/>
  <c r="AH411" i="6" a="1"/>
  <c r="AH411" i="6" s="1"/>
  <c r="AG411" i="6" a="1"/>
  <c r="AG411" i="6" s="1"/>
  <c r="AF411" i="6" a="1"/>
  <c r="AF411" i="6" s="1"/>
  <c r="AE411" i="6" a="1"/>
  <c r="AE411" i="6" s="1"/>
  <c r="AD411" i="6" a="1"/>
  <c r="AD411" i="6" s="1"/>
  <c r="AC411" i="6" a="1"/>
  <c r="AC411" i="6" s="1"/>
  <c r="AB411" i="6" a="1"/>
  <c r="AB411" i="6" s="1"/>
  <c r="AA411" i="6" a="1"/>
  <c r="AA411" i="6" s="1"/>
  <c r="Z411" i="6" a="1"/>
  <c r="Z411" i="6" s="1"/>
  <c r="Y411" i="6" a="1"/>
  <c r="Y411" i="6" s="1"/>
  <c r="X411" i="6"/>
  <c r="X411" i="6" a="1"/>
  <c r="W411" i="6" a="1"/>
  <c r="W411" i="6" s="1"/>
  <c r="V411" i="6" a="1"/>
  <c r="V411" i="6" s="1"/>
  <c r="U411" i="6" a="1"/>
  <c r="U411" i="6" s="1"/>
  <c r="T411" i="6" a="1"/>
  <c r="T411" i="6" s="1"/>
  <c r="S411" i="6" a="1"/>
  <c r="S411" i="6" s="1"/>
  <c r="R411" i="6" a="1"/>
  <c r="R411" i="6" s="1"/>
  <c r="Q411" i="6" a="1"/>
  <c r="Q411" i="6" s="1"/>
  <c r="P411" i="6" a="1"/>
  <c r="P411" i="6" s="1"/>
  <c r="O411" i="6" a="1"/>
  <c r="O411" i="6" s="1"/>
  <c r="N411" i="6" a="1"/>
  <c r="N411" i="6" s="1"/>
  <c r="M411" i="6" a="1"/>
  <c r="M411" i="6" s="1"/>
  <c r="L411" i="6"/>
  <c r="L411" i="6" a="1"/>
  <c r="K411" i="6" a="1"/>
  <c r="K411" i="6" s="1"/>
  <c r="AI410" i="6" a="1"/>
  <c r="AI410" i="6" s="1"/>
  <c r="AH410" i="6" a="1"/>
  <c r="AH410" i="6" s="1"/>
  <c r="AG410" i="6" a="1"/>
  <c r="AG410" i="6" s="1"/>
  <c r="AF410" i="6"/>
  <c r="AF410" i="6" a="1"/>
  <c r="AE410" i="6" a="1"/>
  <c r="AE410" i="6" s="1"/>
  <c r="AD410" i="6" a="1"/>
  <c r="AD410" i="6" s="1"/>
  <c r="AC410" i="6" a="1"/>
  <c r="AC410" i="6" s="1"/>
  <c r="AB410" i="6" a="1"/>
  <c r="AB410" i="6" s="1"/>
  <c r="AA410" i="6" a="1"/>
  <c r="AA410" i="6" s="1"/>
  <c r="Z410" i="6" a="1"/>
  <c r="Z410" i="6" s="1"/>
  <c r="Y410" i="6" a="1"/>
  <c r="Y410" i="6" s="1"/>
  <c r="X410" i="6" a="1"/>
  <c r="X410" i="6" s="1"/>
  <c r="W410" i="6" a="1"/>
  <c r="W410" i="6" s="1"/>
  <c r="V410" i="6" a="1"/>
  <c r="V410" i="6" s="1"/>
  <c r="U410" i="6" a="1"/>
  <c r="U410" i="6" s="1"/>
  <c r="T410" i="6"/>
  <c r="T410" i="6" a="1"/>
  <c r="S410" i="6" a="1"/>
  <c r="S410" i="6" s="1"/>
  <c r="R410" i="6" a="1"/>
  <c r="R410" i="6" s="1"/>
  <c r="Q410" i="6" a="1"/>
  <c r="Q410" i="6" s="1"/>
  <c r="P410" i="6" a="1"/>
  <c r="P410" i="6" s="1"/>
  <c r="O410" i="6" a="1"/>
  <c r="O410" i="6" s="1"/>
  <c r="N410" i="6" a="1"/>
  <c r="N410" i="6" s="1"/>
  <c r="M410" i="6" a="1"/>
  <c r="M410" i="6" s="1"/>
  <c r="L410" i="6" a="1"/>
  <c r="L410" i="6" s="1"/>
  <c r="K410" i="6" a="1"/>
  <c r="K410" i="6" s="1"/>
  <c r="AI409" i="6" a="1"/>
  <c r="AI409" i="6" s="1"/>
  <c r="AH409" i="6" a="1"/>
  <c r="AH409" i="6" s="1"/>
  <c r="AG409" i="6" a="1"/>
  <c r="AG409" i="6" s="1"/>
  <c r="AF409" i="6" a="1"/>
  <c r="AF409" i="6" s="1"/>
  <c r="AE409" i="6" a="1"/>
  <c r="AE409" i="6" s="1"/>
  <c r="AD409" i="6" a="1"/>
  <c r="AD409" i="6" s="1"/>
  <c r="AC409" i="6" a="1"/>
  <c r="AC409" i="6" s="1"/>
  <c r="AB409" i="6"/>
  <c r="AB409" i="6" a="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c r="P409" i="6" a="1"/>
  <c r="O409" i="6" a="1"/>
  <c r="O409" i="6" s="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a="1"/>
  <c r="AB408" i="6" s="1"/>
  <c r="AA408" i="6" a="1"/>
  <c r="AA408" i="6" s="1"/>
  <c r="Z408" i="6" a="1"/>
  <c r="Z408" i="6" s="1"/>
  <c r="Y408" i="6" a="1"/>
  <c r="Y408" i="6" s="1"/>
  <c r="X408" i="6" a="1"/>
  <c r="X408" i="6" s="1"/>
  <c r="W408" i="6" a="1"/>
  <c r="W408" i="6" s="1"/>
  <c r="V408" i="6" a="1"/>
  <c r="V408" i="6" s="1"/>
  <c r="U408" i="6" a="1"/>
  <c r="U408" i="6" s="1"/>
  <c r="T408" i="6" a="1"/>
  <c r="T408" i="6" s="1"/>
  <c r="S408" i="6" a="1"/>
  <c r="S408" i="6" s="1"/>
  <c r="R408" i="6" a="1"/>
  <c r="R408" i="6" s="1"/>
  <c r="Q408" i="6" a="1"/>
  <c r="Q408" i="6" s="1"/>
  <c r="P408" i="6" a="1"/>
  <c r="P408" i="6" s="1"/>
  <c r="O408" i="6" a="1"/>
  <c r="O408" i="6" s="1"/>
  <c r="N408" i="6"/>
  <c r="N408" i="6" a="1"/>
  <c r="M408" i="6" a="1"/>
  <c r="M408" i="6" s="1"/>
  <c r="L408" i="6" a="1"/>
  <c r="L408" i="6" s="1"/>
  <c r="K408" i="6" a="1"/>
  <c r="K408" i="6" s="1"/>
  <c r="AI407" i="6" a="1"/>
  <c r="AI407" i="6" s="1"/>
  <c r="AH407" i="6" a="1"/>
  <c r="AH407" i="6" s="1"/>
  <c r="AG407" i="6" a="1"/>
  <c r="AG407" i="6" s="1"/>
  <c r="AF407" i="6" a="1"/>
  <c r="AF407" i="6" s="1"/>
  <c r="AE407" i="6" a="1"/>
  <c r="AE407" i="6" s="1"/>
  <c r="AD407" i="6" a="1"/>
  <c r="AD407" i="6" s="1"/>
  <c r="AC407" i="6" a="1"/>
  <c r="AC407" i="6" s="1"/>
  <c r="AB407" i="6" a="1"/>
  <c r="AB407" i="6" s="1"/>
  <c r="AA407" i="6" a="1"/>
  <c r="AA407" i="6" s="1"/>
  <c r="Z407" i="6" a="1"/>
  <c r="Z407" i="6" s="1"/>
  <c r="Y407" i="6" a="1"/>
  <c r="Y407" i="6" s="1"/>
  <c r="X407" i="6" a="1"/>
  <c r="X407" i="6" s="1"/>
  <c r="W407" i="6" a="1"/>
  <c r="W407" i="6" s="1"/>
  <c r="V407" i="6" a="1"/>
  <c r="V407" i="6" s="1"/>
  <c r="U407" i="6" a="1"/>
  <c r="U407" i="6" s="1"/>
  <c r="T407" i="6" a="1"/>
  <c r="T407" i="6" s="1"/>
  <c r="S407" i="6" a="1"/>
  <c r="S407" i="6" s="1"/>
  <c r="R407" i="6" a="1"/>
  <c r="R407" i="6" s="1"/>
  <c r="Q407" i="6" a="1"/>
  <c r="Q407" i="6" s="1"/>
  <c r="P407" i="6" a="1"/>
  <c r="P407" i="6" s="1"/>
  <c r="O407" i="6" a="1"/>
  <c r="O407" i="6" s="1"/>
  <c r="N407" i="6" a="1"/>
  <c r="N407" i="6" s="1"/>
  <c r="M407" i="6" a="1"/>
  <c r="M407" i="6" s="1"/>
  <c r="L407" i="6" a="1"/>
  <c r="L407" i="6" s="1"/>
  <c r="K407" i="6" a="1"/>
  <c r="K407" i="6" s="1"/>
  <c r="AI406" i="6" a="1"/>
  <c r="AI406" i="6" s="1"/>
  <c r="AH406" i="6" a="1"/>
  <c r="AH406" i="6" s="1"/>
  <c r="AG406" i="6" a="1"/>
  <c r="AG406" i="6" s="1"/>
  <c r="AF406" i="6" a="1"/>
  <c r="AF406" i="6" s="1"/>
  <c r="AE406" i="6" a="1"/>
  <c r="AE406" i="6" s="1"/>
  <c r="AD406" i="6" a="1"/>
  <c r="AD406" i="6" s="1"/>
  <c r="AC406" i="6" a="1"/>
  <c r="AC406" i="6" s="1"/>
  <c r="AB406" i="6" a="1"/>
  <c r="AB406" i="6" s="1"/>
  <c r="AA406" i="6" a="1"/>
  <c r="AA406" i="6" s="1"/>
  <c r="Z406" i="6" a="1"/>
  <c r="Z406" i="6" s="1"/>
  <c r="Y406" i="6" a="1"/>
  <c r="Y406" i="6" s="1"/>
  <c r="X406" i="6" a="1"/>
  <c r="X406" i="6" s="1"/>
  <c r="W406" i="6" a="1"/>
  <c r="W406" i="6" s="1"/>
  <c r="V406" i="6" a="1"/>
  <c r="V406" i="6" s="1"/>
  <c r="U406" i="6" a="1"/>
  <c r="U406" i="6" s="1"/>
  <c r="T406" i="6" a="1"/>
  <c r="T406" i="6" s="1"/>
  <c r="S406" i="6" a="1"/>
  <c r="S406" i="6" s="1"/>
  <c r="R406" i="6" a="1"/>
  <c r="R406" i="6" s="1"/>
  <c r="Q406" i="6" a="1"/>
  <c r="Q406" i="6" s="1"/>
  <c r="P406" i="6" a="1"/>
  <c r="P406" i="6" s="1"/>
  <c r="O406" i="6" a="1"/>
  <c r="O406" i="6" s="1"/>
  <c r="N406" i="6" a="1"/>
  <c r="N406" i="6" s="1"/>
  <c r="M406" i="6" a="1"/>
  <c r="M406" i="6" s="1"/>
  <c r="L406" i="6" a="1"/>
  <c r="L406" i="6" s="1"/>
  <c r="K406" i="6" a="1"/>
  <c r="K406" i="6" s="1"/>
  <c r="AI405" i="6" a="1"/>
  <c r="AI405" i="6" s="1"/>
  <c r="AH405" i="6" a="1"/>
  <c r="AH405" i="6" s="1"/>
  <c r="AG405" i="6" a="1"/>
  <c r="AG405" i="6" s="1"/>
  <c r="AF405" i="6"/>
  <c r="AF405" i="6" a="1"/>
  <c r="AE405" i="6" a="1"/>
  <c r="AE405" i="6" s="1"/>
  <c r="AD405" i="6" a="1"/>
  <c r="AD405" i="6" s="1"/>
  <c r="AC405" i="6" a="1"/>
  <c r="AC405" i="6" s="1"/>
  <c r="AB405" i="6" a="1"/>
  <c r="AB405" i="6" s="1"/>
  <c r="AA405" i="6" a="1"/>
  <c r="AA405" i="6" s="1"/>
  <c r="Z405" i="6" a="1"/>
  <c r="Z405" i="6" s="1"/>
  <c r="Y405" i="6" a="1"/>
  <c r="Y405" i="6" s="1"/>
  <c r="X405" i="6" a="1"/>
  <c r="X405" i="6" s="1"/>
  <c r="W405" i="6" a="1"/>
  <c r="W405" i="6" s="1"/>
  <c r="V405" i="6" a="1"/>
  <c r="V405" i="6" s="1"/>
  <c r="U405" i="6" a="1"/>
  <c r="U405" i="6" s="1"/>
  <c r="T405" i="6" a="1"/>
  <c r="T405" i="6" s="1"/>
  <c r="S405" i="6" a="1"/>
  <c r="S405" i="6" s="1"/>
  <c r="R405" i="6" a="1"/>
  <c r="R405" i="6" s="1"/>
  <c r="Q405" i="6" a="1"/>
  <c r="Q405" i="6" s="1"/>
  <c r="P405" i="6" a="1"/>
  <c r="P405" i="6" s="1"/>
  <c r="O405" i="6" a="1"/>
  <c r="O405" i="6" s="1"/>
  <c r="N405" i="6" a="1"/>
  <c r="N405" i="6" s="1"/>
  <c r="M405" i="6" a="1"/>
  <c r="M405" i="6" s="1"/>
  <c r="L405" i="6" a="1"/>
  <c r="L405" i="6" s="1"/>
  <c r="K405" i="6" a="1"/>
  <c r="K405" i="6" s="1"/>
  <c r="AI404" i="6" a="1"/>
  <c r="AI404" i="6" s="1"/>
  <c r="AH404" i="6" a="1"/>
  <c r="AH404" i="6" s="1"/>
  <c r="AG404" i="6" a="1"/>
  <c r="AG404" i="6" s="1"/>
  <c r="AF404" i="6" a="1"/>
  <c r="AF404" i="6" s="1"/>
  <c r="AE404" i="6" a="1"/>
  <c r="AE404" i="6" s="1"/>
  <c r="AD404" i="6" a="1"/>
  <c r="AD404" i="6" s="1"/>
  <c r="AC404" i="6" a="1"/>
  <c r="AC404" i="6" s="1"/>
  <c r="AB404" i="6"/>
  <c r="AB404" i="6" a="1"/>
  <c r="AA404" i="6" a="1"/>
  <c r="AA404" i="6" s="1"/>
  <c r="Z404" i="6" a="1"/>
  <c r="Z404" i="6" s="1"/>
  <c r="Y404" i="6" a="1"/>
  <c r="Y404" i="6" s="1"/>
  <c r="X404" i="6" a="1"/>
  <c r="X404" i="6" s="1"/>
  <c r="W404" i="6" a="1"/>
  <c r="W404" i="6" s="1"/>
  <c r="V404" i="6" a="1"/>
  <c r="V404" i="6" s="1"/>
  <c r="U404" i="6" a="1"/>
  <c r="U404" i="6" s="1"/>
  <c r="T404" i="6" a="1"/>
  <c r="T404" i="6" s="1"/>
  <c r="S404" i="6" a="1"/>
  <c r="S404" i="6" s="1"/>
  <c r="R404" i="6" a="1"/>
  <c r="R404" i="6" s="1"/>
  <c r="Q404" i="6" a="1"/>
  <c r="Q404" i="6" s="1"/>
  <c r="P404" i="6" a="1"/>
  <c r="P404" i="6" s="1"/>
  <c r="O404" i="6" a="1"/>
  <c r="O404" i="6" s="1"/>
  <c r="N404" i="6" a="1"/>
  <c r="N404" i="6" s="1"/>
  <c r="M404" i="6" a="1"/>
  <c r="M404" i="6" s="1"/>
  <c r="L404" i="6" a="1"/>
  <c r="L404" i="6" s="1"/>
  <c r="K404" i="6" a="1"/>
  <c r="K404" i="6" s="1"/>
  <c r="AI403" i="6" a="1"/>
  <c r="AI403" i="6" s="1"/>
  <c r="AH403" i="6" a="1"/>
  <c r="AH403" i="6" s="1"/>
  <c r="AG403" i="6"/>
  <c r="AG403" i="6" a="1"/>
  <c r="AF403" i="6"/>
  <c r="AF403" i="6" a="1"/>
  <c r="AE403" i="6" a="1"/>
  <c r="AE403" i="6" s="1"/>
  <c r="AD403" i="6" a="1"/>
  <c r="AD403" i="6" s="1"/>
  <c r="AC403" i="6"/>
  <c r="AC403" i="6" a="1"/>
  <c r="AB403" i="6" a="1"/>
  <c r="AB403" i="6" s="1"/>
  <c r="AA403" i="6" a="1"/>
  <c r="AA403" i="6" s="1"/>
  <c r="Z403" i="6"/>
  <c r="Z403" i="6" a="1"/>
  <c r="Y403" i="6" a="1"/>
  <c r="Y403" i="6" s="1"/>
  <c r="X403" i="6" a="1"/>
  <c r="X403" i="6" s="1"/>
  <c r="W403" i="6" a="1"/>
  <c r="W403" i="6" s="1"/>
  <c r="V403" i="6" a="1"/>
  <c r="V403" i="6" s="1"/>
  <c r="U403" i="6" a="1"/>
  <c r="U403" i="6" s="1"/>
  <c r="T403" i="6" a="1"/>
  <c r="T403" i="6" s="1"/>
  <c r="S403" i="6" a="1"/>
  <c r="S403" i="6" s="1"/>
  <c r="R403" i="6"/>
  <c r="R403" i="6" a="1"/>
  <c r="Q403" i="6"/>
  <c r="Q403" i="6" a="1"/>
  <c r="P403" i="6" a="1"/>
  <c r="P403" i="6" s="1"/>
  <c r="O403" i="6" a="1"/>
  <c r="O403" i="6" s="1"/>
  <c r="N403" i="6" a="1"/>
  <c r="N403" i="6" s="1"/>
  <c r="M403" i="6" a="1"/>
  <c r="M403" i="6" s="1"/>
  <c r="L403" i="6" a="1"/>
  <c r="L403" i="6" s="1"/>
  <c r="K403" i="6" a="1"/>
  <c r="K403" i="6" s="1"/>
  <c r="AI402" i="6" a="1"/>
  <c r="AI402" i="6" s="1"/>
  <c r="AH402" i="6" a="1"/>
  <c r="AH402" i="6" s="1"/>
  <c r="AG402" i="6" a="1"/>
  <c r="AG402" i="6" s="1"/>
  <c r="AF402" i="6" a="1"/>
  <c r="AF402" i="6" s="1"/>
  <c r="AE402" i="6" a="1"/>
  <c r="AE402" i="6" s="1"/>
  <c r="AD402" i="6" a="1"/>
  <c r="AD402" i="6" s="1"/>
  <c r="AC402" i="6" a="1"/>
  <c r="AC402" i="6" s="1"/>
  <c r="AB402" i="6" a="1"/>
  <c r="AB402" i="6" s="1"/>
  <c r="AA402" i="6" a="1"/>
  <c r="AA402" i="6" s="1"/>
  <c r="Z402" i="6" a="1"/>
  <c r="Z402" i="6" s="1"/>
  <c r="Y402" i="6" a="1"/>
  <c r="Y402" i="6" s="1"/>
  <c r="X402" i="6" a="1"/>
  <c r="X402" i="6" s="1"/>
  <c r="W402" i="6" a="1"/>
  <c r="W402" i="6" s="1"/>
  <c r="V402" i="6" a="1"/>
  <c r="V402" i="6" s="1"/>
  <c r="U402" i="6" a="1"/>
  <c r="U402" i="6" s="1"/>
  <c r="T402" i="6"/>
  <c r="T402" i="6" a="1"/>
  <c r="S402" i="6" a="1"/>
  <c r="S402" i="6" s="1"/>
  <c r="R402" i="6" a="1"/>
  <c r="R402" i="6" s="1"/>
  <c r="Q402" i="6" a="1"/>
  <c r="Q402" i="6" s="1"/>
  <c r="P402" i="6" a="1"/>
  <c r="P402" i="6" s="1"/>
  <c r="O402" i="6" a="1"/>
  <c r="O402" i="6" s="1"/>
  <c r="N402" i="6"/>
  <c r="N402" i="6" a="1"/>
  <c r="M402" i="6"/>
  <c r="M402" i="6" a="1"/>
  <c r="L402" i="6" a="1"/>
  <c r="L402" i="6" s="1"/>
  <c r="K402" i="6" a="1"/>
  <c r="K402" i="6" s="1"/>
  <c r="AI401" i="6" a="1"/>
  <c r="AI401" i="6" s="1"/>
  <c r="AH401" i="6" a="1"/>
  <c r="AH401" i="6" s="1"/>
  <c r="AG401" i="6" a="1"/>
  <c r="AG401" i="6" s="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a="1"/>
  <c r="U401" i="6" s="1"/>
  <c r="T401" i="6" a="1"/>
  <c r="T401" i="6" s="1"/>
  <c r="S401" i="6" a="1"/>
  <c r="S401" i="6" s="1"/>
  <c r="R401" i="6" a="1"/>
  <c r="R401" i="6" s="1"/>
  <c r="Q401" i="6" a="1"/>
  <c r="Q401" i="6" s="1"/>
  <c r="P401" i="6"/>
  <c r="P401" i="6" a="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c r="AD400" i="6" a="1"/>
  <c r="AC400" i="6"/>
  <c r="AC400" i="6" a="1"/>
  <c r="AB400" i="6"/>
  <c r="AB400" i="6" a="1"/>
  <c r="AA400" i="6" a="1"/>
  <c r="AA400" i="6" s="1"/>
  <c r="Z400" i="6" a="1"/>
  <c r="Z400" i="6" s="1"/>
  <c r="Y400" i="6" a="1"/>
  <c r="Y400" i="6" s="1"/>
  <c r="X400" i="6" a="1"/>
  <c r="X400" i="6" s="1"/>
  <c r="W400" i="6" a="1"/>
  <c r="W400" i="6" s="1"/>
  <c r="V400" i="6" a="1"/>
  <c r="V400" i="6" s="1"/>
  <c r="U400" i="6"/>
  <c r="U400" i="6" a="1"/>
  <c r="T400" i="6"/>
  <c r="T400" i="6" a="1"/>
  <c r="S400" i="6" a="1"/>
  <c r="S400" i="6" s="1"/>
  <c r="R400" i="6" a="1"/>
  <c r="R400" i="6" s="1"/>
  <c r="Q400" i="6"/>
  <c r="Q400" i="6" a="1"/>
  <c r="P400" i="6" a="1"/>
  <c r="P400" i="6" s="1"/>
  <c r="O400" i="6" a="1"/>
  <c r="O400" i="6" s="1"/>
  <c r="N400" i="6"/>
  <c r="N400" i="6" a="1"/>
  <c r="M400" i="6" a="1"/>
  <c r="M400" i="6" s="1"/>
  <c r="L400" i="6" a="1"/>
  <c r="L400" i="6" s="1"/>
  <c r="K400" i="6" a="1"/>
  <c r="K400" i="6" s="1"/>
  <c r="AI399" i="6" a="1"/>
  <c r="AI399" i="6" s="1"/>
  <c r="AH399" i="6" a="1"/>
  <c r="AH399" i="6" s="1"/>
  <c r="AG399" i="6" a="1"/>
  <c r="AG399" i="6" s="1"/>
  <c r="AF399" i="6" a="1"/>
  <c r="AF399" i="6" s="1"/>
  <c r="AE399" i="6" a="1"/>
  <c r="AE399" i="6" s="1"/>
  <c r="AD399" i="6" a="1"/>
  <c r="AD399" i="6" s="1"/>
  <c r="AC399" i="6" a="1"/>
  <c r="AC399" i="6" s="1"/>
  <c r="AB399" i="6" a="1"/>
  <c r="AB399" i="6" s="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a="1"/>
  <c r="P399" i="6" s="1"/>
  <c r="O399" i="6" a="1"/>
  <c r="O399" i="6" s="1"/>
  <c r="N399" i="6" a="1"/>
  <c r="N399" i="6" s="1"/>
  <c r="M399" i="6" a="1"/>
  <c r="M399" i="6" s="1"/>
  <c r="L399" i="6" a="1"/>
  <c r="L399" i="6" s="1"/>
  <c r="K399" i="6" a="1"/>
  <c r="K399" i="6" s="1"/>
  <c r="AI398" i="6" a="1"/>
  <c r="AI398" i="6" s="1"/>
  <c r="AH398" i="6" a="1"/>
  <c r="AH398" i="6" s="1"/>
  <c r="AG398" i="6" a="1"/>
  <c r="AG398" i="6" s="1"/>
  <c r="AF398" i="6" a="1"/>
  <c r="AF398" i="6" s="1"/>
  <c r="AE398" i="6" a="1"/>
  <c r="AE398" i="6" s="1"/>
  <c r="AD398" i="6"/>
  <c r="AD398" i="6" a="1"/>
  <c r="AC398" i="6"/>
  <c r="AC398" i="6" a="1"/>
  <c r="AB398" i="6" a="1"/>
  <c r="AB398" i="6" s="1"/>
  <c r="AA398" i="6" a="1"/>
  <c r="AA398" i="6" s="1"/>
  <c r="Z398" i="6" a="1"/>
  <c r="Z398" i="6" s="1"/>
  <c r="Y398" i="6" a="1"/>
  <c r="Y398" i="6" s="1"/>
  <c r="X398" i="6" a="1"/>
  <c r="X398" i="6" s="1"/>
  <c r="W398" i="6" a="1"/>
  <c r="W398" i="6" s="1"/>
  <c r="V398" i="6"/>
  <c r="V398" i="6" a="1"/>
  <c r="U398" i="6"/>
  <c r="U398" i="6" a="1"/>
  <c r="T398" i="6"/>
  <c r="T398" i="6" a="1"/>
  <c r="S398" i="6" a="1"/>
  <c r="S398" i="6" s="1"/>
  <c r="R398" i="6" a="1"/>
  <c r="R398" i="6" s="1"/>
  <c r="Q398" i="6" a="1"/>
  <c r="Q398" i="6" s="1"/>
  <c r="P398" i="6" a="1"/>
  <c r="P398" i="6" s="1"/>
  <c r="O398" i="6" a="1"/>
  <c r="O398" i="6" s="1"/>
  <c r="N398" i="6" a="1"/>
  <c r="N398" i="6" s="1"/>
  <c r="M398" i="6" a="1"/>
  <c r="M398" i="6" s="1"/>
  <c r="L398" i="6" a="1"/>
  <c r="L398" i="6" s="1"/>
  <c r="K398" i="6" a="1"/>
  <c r="K398" i="6" s="1"/>
  <c r="AI397" i="6" a="1"/>
  <c r="AI397" i="6" s="1"/>
  <c r="AH397" i="6" a="1"/>
  <c r="AH397" i="6" s="1"/>
  <c r="AG397" i="6" a="1"/>
  <c r="AG397" i="6" s="1"/>
  <c r="AF397" i="6"/>
  <c r="AF397" i="6" a="1"/>
  <c r="AE397" i="6" a="1"/>
  <c r="AE397" i="6" s="1"/>
  <c r="AD397" i="6" a="1"/>
  <c r="AD397" i="6" s="1"/>
  <c r="AC397" i="6" a="1"/>
  <c r="AC397" i="6" s="1"/>
  <c r="AB397" i="6" a="1"/>
  <c r="AB397" i="6" s="1"/>
  <c r="AA397" i="6" a="1"/>
  <c r="AA397" i="6" s="1"/>
  <c r="Z397" i="6" a="1"/>
  <c r="Z397" i="6" s="1"/>
  <c r="Y397" i="6" a="1"/>
  <c r="Y397" i="6" s="1"/>
  <c r="X397" i="6" a="1"/>
  <c r="X397" i="6" s="1"/>
  <c r="W397" i="6" a="1"/>
  <c r="W397" i="6" s="1"/>
  <c r="V397" i="6" a="1"/>
  <c r="V397" i="6" s="1"/>
  <c r="U397" i="6" a="1"/>
  <c r="U397" i="6" s="1"/>
  <c r="T397" i="6" a="1"/>
  <c r="T397" i="6" s="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c r="AB396" i="6" a="1"/>
  <c r="AA396" i="6" a="1"/>
  <c r="AA396" i="6" s="1"/>
  <c r="Z396" i="6" a="1"/>
  <c r="Z396" i="6" s="1"/>
  <c r="Y396" i="6" a="1"/>
  <c r="Y396" i="6" s="1"/>
  <c r="X396" i="6" a="1"/>
  <c r="X396" i="6" s="1"/>
  <c r="W396" i="6" a="1"/>
  <c r="W396" i="6" s="1"/>
  <c r="V396" i="6"/>
  <c r="V396" i="6" a="1"/>
  <c r="U396" i="6"/>
  <c r="U396" i="6" a="1"/>
  <c r="T396" i="6" a="1"/>
  <c r="T396" i="6" s="1"/>
  <c r="S396" i="6" a="1"/>
  <c r="S396" i="6" s="1"/>
  <c r="R396" i="6" a="1"/>
  <c r="R396" i="6" s="1"/>
  <c r="Q396" i="6" a="1"/>
  <c r="Q396" i="6" s="1"/>
  <c r="P396" i="6" a="1"/>
  <c r="P396" i="6" s="1"/>
  <c r="O396" i="6" a="1"/>
  <c r="O396" i="6" s="1"/>
  <c r="N396" i="6"/>
  <c r="N396" i="6" a="1"/>
  <c r="M396" i="6"/>
  <c r="M396" i="6" a="1"/>
  <c r="L396" i="6"/>
  <c r="L396" i="6" a="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a="1"/>
  <c r="Y395" i="6" s="1"/>
  <c r="X395" i="6"/>
  <c r="X395" i="6" a="1"/>
  <c r="W395" i="6" a="1"/>
  <c r="W395" i="6" s="1"/>
  <c r="V395" i="6" a="1"/>
  <c r="V395" i="6" s="1"/>
  <c r="U395" i="6" a="1"/>
  <c r="U395" i="6" s="1"/>
  <c r="T395" i="6" a="1"/>
  <c r="T395" i="6" s="1"/>
  <c r="S395" i="6" a="1"/>
  <c r="S395" i="6" s="1"/>
  <c r="R395" i="6"/>
  <c r="R395" i="6" a="1"/>
  <c r="Q395" i="6"/>
  <c r="Q395" i="6" a="1"/>
  <c r="P395" i="6" a="1"/>
  <c r="P395" i="6" s="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a="1"/>
  <c r="AB394" i="6" s="1"/>
  <c r="AA394" i="6" a="1"/>
  <c r="AA394" i="6" s="1"/>
  <c r="Z394" i="6" a="1"/>
  <c r="Z394" i="6" s="1"/>
  <c r="Y394" i="6" a="1"/>
  <c r="Y394" i="6" s="1"/>
  <c r="X394" i="6" a="1"/>
  <c r="X394" i="6" s="1"/>
  <c r="W394" i="6" a="1"/>
  <c r="W394" i="6" s="1"/>
  <c r="V394" i="6" a="1"/>
  <c r="V394" i="6" s="1"/>
  <c r="U394" i="6" a="1"/>
  <c r="U394" i="6" s="1"/>
  <c r="T394" i="6"/>
  <c r="T394" i="6" a="1"/>
  <c r="S394" i="6" a="1"/>
  <c r="S394" i="6" s="1"/>
  <c r="R394" i="6" a="1"/>
  <c r="R394" i="6" s="1"/>
  <c r="Q394" i="6" a="1"/>
  <c r="Q394" i="6" s="1"/>
  <c r="P394" i="6" a="1"/>
  <c r="P394" i="6" s="1"/>
  <c r="O394" i="6" a="1"/>
  <c r="O394" i="6" s="1"/>
  <c r="N394" i="6"/>
  <c r="N394" i="6" a="1"/>
  <c r="M394" i="6"/>
  <c r="M394" i="6" a="1"/>
  <c r="L394" i="6" a="1"/>
  <c r="L394" i="6" s="1"/>
  <c r="K394" i="6" a="1"/>
  <c r="K394" i="6" s="1"/>
  <c r="AI393" i="6" a="1"/>
  <c r="AI393" i="6" s="1"/>
  <c r="AH393" i="6" a="1"/>
  <c r="AH393" i="6" s="1"/>
  <c r="AG393" i="6" a="1"/>
  <c r="AG393" i="6" s="1"/>
  <c r="AF393" i="6" a="1"/>
  <c r="AF393" i="6" s="1"/>
  <c r="AE393" i="6" a="1"/>
  <c r="AE393" i="6" s="1"/>
  <c r="AD393" i="6" a="1"/>
  <c r="AD393" i="6" s="1"/>
  <c r="AC393" i="6" a="1"/>
  <c r="AC393" i="6" s="1"/>
  <c r="AB393" i="6" a="1"/>
  <c r="AB393" i="6" s="1"/>
  <c r="AA393" i="6" a="1"/>
  <c r="AA393" i="6" s="1"/>
  <c r="Z393" i="6" a="1"/>
  <c r="Z393" i="6" s="1"/>
  <c r="Y393" i="6" a="1"/>
  <c r="Y393" i="6" s="1"/>
  <c r="X393" i="6" a="1"/>
  <c r="X393" i="6" s="1"/>
  <c r="W393" i="6" a="1"/>
  <c r="W393" i="6" s="1"/>
  <c r="V393" i="6" a="1"/>
  <c r="V393" i="6" s="1"/>
  <c r="U393" i="6" a="1"/>
  <c r="U393" i="6" s="1"/>
  <c r="T393" i="6" a="1"/>
  <c r="T393" i="6" s="1"/>
  <c r="S393" i="6" a="1"/>
  <c r="S393" i="6" s="1"/>
  <c r="R393" i="6"/>
  <c r="R393" i="6" a="1"/>
  <c r="Q393" i="6" a="1"/>
  <c r="Q393" i="6" s="1"/>
  <c r="P393" i="6" a="1"/>
  <c r="P393" i="6" s="1"/>
  <c r="O393" i="6" a="1"/>
  <c r="O393" i="6" s="1"/>
  <c r="N393" i="6" a="1"/>
  <c r="N393" i="6" s="1"/>
  <c r="M393" i="6" a="1"/>
  <c r="M393" i="6" s="1"/>
  <c r="L393" i="6" a="1"/>
  <c r="L393" i="6" s="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a="1"/>
  <c r="V392" i="6" s="1"/>
  <c r="U392" i="6" a="1"/>
  <c r="U392" i="6" s="1"/>
  <c r="T392" i="6" a="1"/>
  <c r="T392" i="6" s="1"/>
  <c r="S392" i="6" a="1"/>
  <c r="S392" i="6" s="1"/>
  <c r="R392" i="6" a="1"/>
  <c r="R392" i="6" s="1"/>
  <c r="Q392" i="6" a="1"/>
  <c r="Q392" i="6" s="1"/>
  <c r="P392" i="6" a="1"/>
  <c r="P392" i="6" s="1"/>
  <c r="O392" i="6" a="1"/>
  <c r="O392" i="6" s="1"/>
  <c r="N392" i="6"/>
  <c r="N392" i="6" a="1"/>
  <c r="M392" i="6" a="1"/>
  <c r="M392" i="6" s="1"/>
  <c r="L392" i="6"/>
  <c r="L392" i="6" a="1"/>
  <c r="K392" i="6" a="1"/>
  <c r="K392" i="6" s="1"/>
  <c r="AI391" i="6" a="1"/>
  <c r="AI391" i="6" s="1"/>
  <c r="AH391" i="6" a="1"/>
  <c r="AH391" i="6" s="1"/>
  <c r="AG391" i="6"/>
  <c r="AG391" i="6" a="1"/>
  <c r="AF391" i="6" a="1"/>
  <c r="AF391" i="6" s="1"/>
  <c r="AE391" i="6" a="1"/>
  <c r="AE391" i="6" s="1"/>
  <c r="AD391" i="6" a="1"/>
  <c r="AD391" i="6" s="1"/>
  <c r="AC391" i="6" a="1"/>
  <c r="AC391" i="6" s="1"/>
  <c r="AB391" i="6" a="1"/>
  <c r="AB391" i="6" s="1"/>
  <c r="AA391" i="6" a="1"/>
  <c r="AA391" i="6" s="1"/>
  <c r="Z391" i="6"/>
  <c r="Z391" i="6" a="1"/>
  <c r="Y391" i="6"/>
  <c r="Y391" i="6" a="1"/>
  <c r="X391" i="6"/>
  <c r="X391" i="6" a="1"/>
  <c r="W391" i="6" a="1"/>
  <c r="W391" i="6" s="1"/>
  <c r="V391" i="6"/>
  <c r="V391" i="6" a="1"/>
  <c r="U391" i="6" a="1"/>
  <c r="U391" i="6" s="1"/>
  <c r="T391" i="6" a="1"/>
  <c r="T391" i="6" s="1"/>
  <c r="S391" i="6" a="1"/>
  <c r="S391" i="6" s="1"/>
  <c r="R391" i="6" a="1"/>
  <c r="R391" i="6" s="1"/>
  <c r="Q391" i="6" a="1"/>
  <c r="Q391" i="6" s="1"/>
  <c r="P391" i="6"/>
  <c r="P391" i="6" a="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c r="AD390" i="6" a="1"/>
  <c r="AC390" i="6" a="1"/>
  <c r="AC390" i="6" s="1"/>
  <c r="AB390" i="6" a="1"/>
  <c r="AB390" i="6" s="1"/>
  <c r="AA390" i="6" a="1"/>
  <c r="AA390" i="6" s="1"/>
  <c r="Z390" i="6" a="1"/>
  <c r="Z390" i="6" s="1"/>
  <c r="Y390" i="6" a="1"/>
  <c r="Y390" i="6" s="1"/>
  <c r="X390" i="6" a="1"/>
  <c r="X390" i="6" s="1"/>
  <c r="W390" i="6" a="1"/>
  <c r="W390" i="6" s="1"/>
  <c r="V390" i="6" a="1"/>
  <c r="V390" i="6" s="1"/>
  <c r="U390" i="6"/>
  <c r="U390" i="6" a="1"/>
  <c r="T390" i="6" a="1"/>
  <c r="T390" i="6" s="1"/>
  <c r="S390" i="6" a="1"/>
  <c r="S390" i="6" s="1"/>
  <c r="R390" i="6" a="1"/>
  <c r="R390" i="6" s="1"/>
  <c r="Q390" i="6" a="1"/>
  <c r="Q390" i="6" s="1"/>
  <c r="P390" i="6" a="1"/>
  <c r="P390" i="6" s="1"/>
  <c r="O390" i="6" a="1"/>
  <c r="O390" i="6" s="1"/>
  <c r="N390" i="6" a="1"/>
  <c r="N390" i="6" s="1"/>
  <c r="M390" i="6" a="1"/>
  <c r="M390" i="6" s="1"/>
  <c r="L390" i="6"/>
  <c r="L390" i="6" a="1"/>
  <c r="K390" i="6" a="1"/>
  <c r="K390" i="6" s="1"/>
  <c r="AI389" i="6" a="1"/>
  <c r="AI389" i="6" s="1"/>
  <c r="AH389" i="6"/>
  <c r="AH389" i="6" a="1"/>
  <c r="AG389" i="6" a="1"/>
  <c r="AG389" i="6" s="1"/>
  <c r="AF389" i="6"/>
  <c r="AF389" i="6" a="1"/>
  <c r="AE389" i="6"/>
  <c r="AE389" i="6" a="1"/>
  <c r="AD389" i="6" a="1"/>
  <c r="AD389" i="6" s="1"/>
  <c r="AC389" i="6" a="1"/>
  <c r="AC389" i="6" s="1"/>
  <c r="AB389" i="6" a="1"/>
  <c r="AB389" i="6" s="1"/>
  <c r="AA389" i="6"/>
  <c r="AA389" i="6" a="1"/>
  <c r="Z389" i="6" a="1"/>
  <c r="Z389" i="6" s="1"/>
  <c r="Y389" i="6" a="1"/>
  <c r="Y389" i="6" s="1"/>
  <c r="X389" i="6"/>
  <c r="X389" i="6" a="1"/>
  <c r="W389" i="6"/>
  <c r="W389" i="6" a="1"/>
  <c r="V389" i="6"/>
  <c r="V389" i="6" a="1"/>
  <c r="U389" i="6" a="1"/>
  <c r="U389" i="6" s="1"/>
  <c r="T389" i="6"/>
  <c r="T389" i="6" a="1"/>
  <c r="S389" i="6" a="1"/>
  <c r="S389" i="6" s="1"/>
  <c r="R389" i="6"/>
  <c r="R389" i="6" a="1"/>
  <c r="Q389" i="6" a="1"/>
  <c r="Q389" i="6" s="1"/>
  <c r="P389" i="6" a="1"/>
  <c r="P389" i="6" s="1"/>
  <c r="O389" i="6" a="1"/>
  <c r="O389" i="6" s="1"/>
  <c r="N389" i="6" a="1"/>
  <c r="N389" i="6" s="1"/>
  <c r="M389" i="6" a="1"/>
  <c r="M389" i="6" s="1"/>
  <c r="L389" i="6"/>
  <c r="L389" i="6" a="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c r="AA388" i="6" a="1"/>
  <c r="Z388" i="6" a="1"/>
  <c r="Z388" i="6" s="1"/>
  <c r="Y388" i="6" a="1"/>
  <c r="Y388" i="6" s="1"/>
  <c r="X388" i="6" a="1"/>
  <c r="X388" i="6" s="1"/>
  <c r="W388" i="6" a="1"/>
  <c r="W388" i="6" s="1"/>
  <c r="V388" i="6" a="1"/>
  <c r="V388" i="6" s="1"/>
  <c r="U388" i="6" a="1"/>
  <c r="U388" i="6" s="1"/>
  <c r="T388" i="6"/>
  <c r="T388" i="6" a="1"/>
  <c r="S388" i="6" a="1"/>
  <c r="S388" i="6" s="1"/>
  <c r="R388" i="6" a="1"/>
  <c r="R388" i="6" s="1"/>
  <c r="Q388" i="6" a="1"/>
  <c r="Q388" i="6" s="1"/>
  <c r="P388" i="6" a="1"/>
  <c r="P388" i="6" s="1"/>
  <c r="O388" i="6"/>
  <c r="O388" i="6" a="1"/>
  <c r="N388" i="6" a="1"/>
  <c r="N388" i="6" s="1"/>
  <c r="M388" i="6" a="1"/>
  <c r="M388" i="6" s="1"/>
  <c r="L388" i="6" a="1"/>
  <c r="L388" i="6" s="1"/>
  <c r="K388" i="6"/>
  <c r="K388" i="6" a="1"/>
  <c r="AI387" i="6" a="1"/>
  <c r="AI387" i="6" s="1"/>
  <c r="AH387" i="6"/>
  <c r="AH387" i="6" a="1"/>
  <c r="AG387" i="6" a="1"/>
  <c r="AG387" i="6" s="1"/>
  <c r="AF387" i="6" a="1"/>
  <c r="AF387" i="6" s="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c r="P387" i="6" a="1"/>
  <c r="O387" i="6" a="1"/>
  <c r="O387" i="6" s="1"/>
  <c r="N387" i="6" a="1"/>
  <c r="N387" i="6" s="1"/>
  <c r="M387" i="6" a="1"/>
  <c r="M387" i="6" s="1"/>
  <c r="L387" i="6" a="1"/>
  <c r="L387" i="6" s="1"/>
  <c r="K387" i="6" a="1"/>
  <c r="K387" i="6" s="1"/>
  <c r="AI386" i="6"/>
  <c r="AI386" i="6" a="1"/>
  <c r="AH386" i="6" a="1"/>
  <c r="AH386" i="6" s="1"/>
  <c r="AG386" i="6" a="1"/>
  <c r="AG386" i="6" s="1"/>
  <c r="AF386" i="6" a="1"/>
  <c r="AF386" i="6" s="1"/>
  <c r="AE386" i="6" a="1"/>
  <c r="AE386" i="6" s="1"/>
  <c r="AD386" i="6" a="1"/>
  <c r="AD386" i="6" s="1"/>
  <c r="AC386" i="6" a="1"/>
  <c r="AC386" i="6" s="1"/>
  <c r="AB386" i="6"/>
  <c r="AB386" i="6" a="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c r="P386" i="6" a="1"/>
  <c r="O386" i="6" a="1"/>
  <c r="O386" i="6" s="1"/>
  <c r="N386" i="6" a="1"/>
  <c r="N386" i="6" s="1"/>
  <c r="M386" i="6" a="1"/>
  <c r="M386" i="6" s="1"/>
  <c r="L386" i="6" a="1"/>
  <c r="L386" i="6" s="1"/>
  <c r="K386" i="6" a="1"/>
  <c r="K386" i="6" s="1"/>
  <c r="AI385" i="6" a="1"/>
  <c r="AI385" i="6" s="1"/>
  <c r="AH385" i="6" a="1"/>
  <c r="AH385" i="6" s="1"/>
  <c r="AG385" i="6" a="1"/>
  <c r="AG385" i="6" s="1"/>
  <c r="AF385" i="6" a="1"/>
  <c r="AF385" i="6" s="1"/>
  <c r="AE385" i="6" a="1"/>
  <c r="AE385" i="6" s="1"/>
  <c r="AD385" i="6" a="1"/>
  <c r="AD385" i="6" s="1"/>
  <c r="AC385" i="6" a="1"/>
  <c r="AC385" i="6" s="1"/>
  <c r="AB385" i="6" a="1"/>
  <c r="AB385" i="6" s="1"/>
  <c r="AA385" i="6" a="1"/>
  <c r="AA385" i="6" s="1"/>
  <c r="Z385" i="6"/>
  <c r="Z385" i="6" a="1"/>
  <c r="Y385" i="6" a="1"/>
  <c r="Y385" i="6" s="1"/>
  <c r="X385" i="6" a="1"/>
  <c r="X385" i="6" s="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c r="V384" i="6" a="1"/>
  <c r="U384" i="6" a="1"/>
  <c r="U384" i="6" s="1"/>
  <c r="T384" i="6"/>
  <c r="T384" i="6" a="1"/>
  <c r="S384" i="6" a="1"/>
  <c r="S384" i="6" s="1"/>
  <c r="R384" i="6" a="1"/>
  <c r="R384" i="6" s="1"/>
  <c r="Q384" i="6" a="1"/>
  <c r="Q384" i="6" s="1"/>
  <c r="P384" i="6" a="1"/>
  <c r="P384" i="6" s="1"/>
  <c r="O384" i="6" a="1"/>
  <c r="O384" i="6" s="1"/>
  <c r="N384" i="6" a="1"/>
  <c r="N384" i="6" s="1"/>
  <c r="M384" i="6"/>
  <c r="M384" i="6" a="1"/>
  <c r="L384" i="6" a="1"/>
  <c r="L384" i="6" s="1"/>
  <c r="K384" i="6" a="1"/>
  <c r="K384" i="6" s="1"/>
  <c r="AI383" i="6" a="1"/>
  <c r="AI383" i="6" s="1"/>
  <c r="AH383" i="6" a="1"/>
  <c r="AH383" i="6" s="1"/>
  <c r="AG383" i="6"/>
  <c r="AG383" i="6" a="1"/>
  <c r="AF383" i="6" a="1"/>
  <c r="AF383" i="6" s="1"/>
  <c r="AE383" i="6" a="1"/>
  <c r="AE383" i="6" s="1"/>
  <c r="AD383" i="6"/>
  <c r="AD383" i="6" a="1"/>
  <c r="AC383" i="6" a="1"/>
  <c r="AC383" i="6" s="1"/>
  <c r="AB383" i="6" a="1"/>
  <c r="AB383" i="6" s="1"/>
  <c r="AA383" i="6" a="1"/>
  <c r="AA383" i="6" s="1"/>
  <c r="Z383" i="6" a="1"/>
  <c r="Z383" i="6" s="1"/>
  <c r="Y383" i="6"/>
  <c r="Y383" i="6" a="1"/>
  <c r="X383" i="6" a="1"/>
  <c r="X383" i="6" s="1"/>
  <c r="W383" i="6" a="1"/>
  <c r="W383" i="6" s="1"/>
  <c r="V383" i="6"/>
  <c r="V383" i="6" a="1"/>
  <c r="U383" i="6" a="1"/>
  <c r="U383" i="6" s="1"/>
  <c r="T383" i="6" a="1"/>
  <c r="T383" i="6" s="1"/>
  <c r="S383" i="6" a="1"/>
  <c r="S383" i="6" s="1"/>
  <c r="R383" i="6" a="1"/>
  <c r="R383" i="6" s="1"/>
  <c r="Q383" i="6" a="1"/>
  <c r="Q383" i="6" s="1"/>
  <c r="P383" i="6" a="1"/>
  <c r="P383" i="6" s="1"/>
  <c r="O383" i="6" a="1"/>
  <c r="O383" i="6" s="1"/>
  <c r="N383" i="6"/>
  <c r="N383" i="6" a="1"/>
  <c r="M383" i="6"/>
  <c r="M383" i="6" a="1"/>
  <c r="L383" i="6" a="1"/>
  <c r="L383" i="6" s="1"/>
  <c r="K383" i="6" a="1"/>
  <c r="K383" i="6" s="1"/>
  <c r="AI382" i="6" a="1"/>
  <c r="AI382" i="6" s="1"/>
  <c r="AH382" i="6" a="1"/>
  <c r="AH382" i="6" s="1"/>
  <c r="AG382" i="6"/>
  <c r="AG382" i="6" a="1"/>
  <c r="AF382" i="6" a="1"/>
  <c r="AF382" i="6" s="1"/>
  <c r="AE382" i="6" a="1"/>
  <c r="AE382" i="6" s="1"/>
  <c r="AD382" i="6" a="1"/>
  <c r="AD382" i="6" s="1"/>
  <c r="AC382" i="6"/>
  <c r="AC382" i="6" a="1"/>
  <c r="AB382" i="6" a="1"/>
  <c r="AB382" i="6" s="1"/>
  <c r="AA382" i="6" a="1"/>
  <c r="AA382" i="6" s="1"/>
  <c r="Z382" i="6" a="1"/>
  <c r="Z382" i="6" s="1"/>
  <c r="Y382" i="6" a="1"/>
  <c r="Y382" i="6" s="1"/>
  <c r="X382" i="6" a="1"/>
  <c r="X382" i="6" s="1"/>
  <c r="W382" i="6" a="1"/>
  <c r="W382" i="6" s="1"/>
  <c r="V382" i="6" a="1"/>
  <c r="V382" i="6" s="1"/>
  <c r="U382" i="6"/>
  <c r="U382" i="6" a="1"/>
  <c r="T382" i="6" a="1"/>
  <c r="T382" i="6" s="1"/>
  <c r="S382" i="6" a="1"/>
  <c r="S382" i="6" s="1"/>
  <c r="R382" i="6" a="1"/>
  <c r="R382" i="6" s="1"/>
  <c r="Q382" i="6"/>
  <c r="Q382" i="6" a="1"/>
  <c r="P382" i="6" a="1"/>
  <c r="P382" i="6" s="1"/>
  <c r="O382" i="6" a="1"/>
  <c r="O382" i="6" s="1"/>
  <c r="N382" i="6"/>
  <c r="N382" i="6" a="1"/>
  <c r="M382" i="6" a="1"/>
  <c r="M382" i="6" s="1"/>
  <c r="L382" i="6" a="1"/>
  <c r="L382" i="6" s="1"/>
  <c r="K382" i="6" a="1"/>
  <c r="K382" i="6" s="1"/>
  <c r="AI381" i="6" a="1"/>
  <c r="AI381" i="6" s="1"/>
  <c r="AH381" i="6"/>
  <c r="AH381" i="6" a="1"/>
  <c r="AG381" i="6"/>
  <c r="AG381" i="6" a="1"/>
  <c r="AF381" i="6" a="1"/>
  <c r="AF381" i="6" s="1"/>
  <c r="AE381" i="6" a="1"/>
  <c r="AE381" i="6" s="1"/>
  <c r="AD381" i="6" a="1"/>
  <c r="AD381" i="6" s="1"/>
  <c r="AC381" i="6" a="1"/>
  <c r="AC381" i="6" s="1"/>
  <c r="AB381" i="6" a="1"/>
  <c r="AB381" i="6" s="1"/>
  <c r="AA381" i="6" a="1"/>
  <c r="AA381" i="6" s="1"/>
  <c r="Z381" i="6" a="1"/>
  <c r="Z381" i="6" s="1"/>
  <c r="Y381" i="6"/>
  <c r="Y381" i="6" a="1"/>
  <c r="X381" i="6" a="1"/>
  <c r="X381" i="6" s="1"/>
  <c r="W381" i="6" a="1"/>
  <c r="W381" i="6" s="1"/>
  <c r="V381" i="6" a="1"/>
  <c r="V381" i="6" s="1"/>
  <c r="U381" i="6"/>
  <c r="U381" i="6" a="1"/>
  <c r="T381" i="6" a="1"/>
  <c r="T381" i="6" s="1"/>
  <c r="S381" i="6" a="1"/>
  <c r="S381" i="6" s="1"/>
  <c r="R381" i="6"/>
  <c r="R381" i="6" a="1"/>
  <c r="Q381" i="6"/>
  <c r="Q381" i="6" a="1"/>
  <c r="P381" i="6" a="1"/>
  <c r="P381" i="6" s="1"/>
  <c r="O381" i="6" a="1"/>
  <c r="O381" i="6" s="1"/>
  <c r="N381" i="6" a="1"/>
  <c r="N381" i="6" s="1"/>
  <c r="M381" i="6"/>
  <c r="M381" i="6" a="1"/>
  <c r="L381" i="6" a="1"/>
  <c r="L381" i="6" s="1"/>
  <c r="K381" i="6" a="1"/>
  <c r="K381" i="6" s="1"/>
  <c r="AI380" i="6" a="1"/>
  <c r="AI380" i="6" s="1"/>
  <c r="AH380" i="6" a="1"/>
  <c r="AH380" i="6" s="1"/>
  <c r="AG380" i="6" a="1"/>
  <c r="AG380" i="6" s="1"/>
  <c r="AF380" i="6" a="1"/>
  <c r="AF380" i="6" s="1"/>
  <c r="AE380" i="6" a="1"/>
  <c r="AE380" i="6" s="1"/>
  <c r="AD380" i="6" a="1"/>
  <c r="AD380" i="6" s="1"/>
  <c r="AC380" i="6" a="1"/>
  <c r="AC380" i="6" s="1"/>
  <c r="AB380" i="6" a="1"/>
  <c r="AB380" i="6" s="1"/>
  <c r="AA380" i="6" a="1"/>
  <c r="AA380" i="6" s="1"/>
  <c r="Z380" i="6" a="1"/>
  <c r="Z380" i="6" s="1"/>
  <c r="Y380" i="6" a="1"/>
  <c r="Y380" i="6" s="1"/>
  <c r="X380" i="6" a="1"/>
  <c r="X380" i="6" s="1"/>
  <c r="W380" i="6" a="1"/>
  <c r="W380" i="6" s="1"/>
  <c r="V380" i="6" a="1"/>
  <c r="V380" i="6" s="1"/>
  <c r="U380" i="6"/>
  <c r="U380" i="6" a="1"/>
  <c r="T380" i="6" a="1"/>
  <c r="T380" i="6" s="1"/>
  <c r="S380" i="6" a="1"/>
  <c r="S380" i="6" s="1"/>
  <c r="R380" i="6" a="1"/>
  <c r="R380" i="6" s="1"/>
  <c r="Q380" i="6" a="1"/>
  <c r="Q380" i="6" s="1"/>
  <c r="P380" i="6" a="1"/>
  <c r="P380" i="6" s="1"/>
  <c r="O380" i="6" a="1"/>
  <c r="O380" i="6" s="1"/>
  <c r="N380" i="6" a="1"/>
  <c r="N380" i="6" s="1"/>
  <c r="M380" i="6" a="1"/>
  <c r="M380" i="6" s="1"/>
  <c r="L380" i="6" a="1"/>
  <c r="L380" i="6" s="1"/>
  <c r="K380" i="6" a="1"/>
  <c r="K380" i="6" s="1"/>
  <c r="AI379" i="6" a="1"/>
  <c r="AI379" i="6" s="1"/>
  <c r="AH379" i="6" a="1"/>
  <c r="AH379" i="6" s="1"/>
  <c r="AG379" i="6" a="1"/>
  <c r="AG379" i="6" s="1"/>
  <c r="AF379" i="6" a="1"/>
  <c r="AF379" i="6" s="1"/>
  <c r="AE379" i="6" a="1"/>
  <c r="AE379" i="6" s="1"/>
  <c r="AD379" i="6" a="1"/>
  <c r="AD379" i="6" s="1"/>
  <c r="AC379" i="6" a="1"/>
  <c r="AC379" i="6" s="1"/>
  <c r="AB379" i="6" a="1"/>
  <c r="AB379" i="6" s="1"/>
  <c r="AA379" i="6" a="1"/>
  <c r="AA379" i="6" s="1"/>
  <c r="Z379" i="6" a="1"/>
  <c r="Z379" i="6" s="1"/>
  <c r="Y379" i="6" a="1"/>
  <c r="Y379" i="6" s="1"/>
  <c r="X379" i="6" a="1"/>
  <c r="X379" i="6" s="1"/>
  <c r="W379" i="6" a="1"/>
  <c r="W379" i="6" s="1"/>
  <c r="V379" i="6" a="1"/>
  <c r="V379" i="6" s="1"/>
  <c r="U379" i="6" a="1"/>
  <c r="U379" i="6" s="1"/>
  <c r="T379" i="6" a="1"/>
  <c r="T379" i="6" s="1"/>
  <c r="S379" i="6" a="1"/>
  <c r="S379" i="6" s="1"/>
  <c r="R379" i="6" a="1"/>
  <c r="R379" i="6" s="1"/>
  <c r="Q379" i="6"/>
  <c r="Q379" i="6" a="1"/>
  <c r="P379" i="6" a="1"/>
  <c r="P379" i="6" s="1"/>
  <c r="O379" i="6" a="1"/>
  <c r="O379" i="6" s="1"/>
  <c r="N379" i="6" a="1"/>
  <c r="N379" i="6" s="1"/>
  <c r="M379" i="6" a="1"/>
  <c r="M379" i="6" s="1"/>
  <c r="L379" i="6" a="1"/>
  <c r="L379" i="6" s="1"/>
  <c r="K379" i="6" a="1"/>
  <c r="K379" i="6" s="1"/>
  <c r="AI378" i="6" a="1"/>
  <c r="AI378" i="6" s="1"/>
  <c r="AH378" i="6"/>
  <c r="AH378" i="6" a="1"/>
  <c r="AG378" i="6" a="1"/>
  <c r="AG378" i="6" s="1"/>
  <c r="AF378" i="6" a="1"/>
  <c r="AF378" i="6" s="1"/>
  <c r="AE378" i="6" a="1"/>
  <c r="AE378" i="6" s="1"/>
  <c r="AD378" i="6" a="1"/>
  <c r="AD378" i="6" s="1"/>
  <c r="AC378" i="6"/>
  <c r="AC378" i="6" a="1"/>
  <c r="AB378" i="6" a="1"/>
  <c r="AB378" i="6" s="1"/>
  <c r="AA378" i="6" a="1"/>
  <c r="AA378" i="6" s="1"/>
  <c r="Z378" i="6" a="1"/>
  <c r="Z378" i="6" s="1"/>
  <c r="Y378" i="6" a="1"/>
  <c r="Y378" i="6" s="1"/>
  <c r="X378" i="6" a="1"/>
  <c r="X378" i="6" s="1"/>
  <c r="W378" i="6" a="1"/>
  <c r="W378" i="6" s="1"/>
  <c r="V378" i="6" a="1"/>
  <c r="V378" i="6" s="1"/>
  <c r="U378" i="6" a="1"/>
  <c r="U378" i="6" s="1"/>
  <c r="T378" i="6" a="1"/>
  <c r="T378" i="6" s="1"/>
  <c r="S378" i="6" a="1"/>
  <c r="S378" i="6" s="1"/>
  <c r="R378" i="6" a="1"/>
  <c r="R378" i="6" s="1"/>
  <c r="Q378" i="6" a="1"/>
  <c r="Q378" i="6" s="1"/>
  <c r="P378" i="6" a="1"/>
  <c r="P378" i="6" s="1"/>
  <c r="O378" i="6" a="1"/>
  <c r="O378" i="6" s="1"/>
  <c r="N378" i="6" a="1"/>
  <c r="N378" i="6" s="1"/>
  <c r="M378" i="6"/>
  <c r="M378" i="6" a="1"/>
  <c r="L378" i="6" a="1"/>
  <c r="L378" i="6" s="1"/>
  <c r="K378" i="6" a="1"/>
  <c r="K378" i="6" s="1"/>
  <c r="AI377" i="6" a="1"/>
  <c r="AI377" i="6" s="1"/>
  <c r="AH377" i="6" a="1"/>
  <c r="AH377" i="6" s="1"/>
  <c r="AG377" i="6" a="1"/>
  <c r="AG377" i="6" s="1"/>
  <c r="AF377" i="6" a="1"/>
  <c r="AF377" i="6" s="1"/>
  <c r="AE377" i="6" a="1"/>
  <c r="AE377" i="6" s="1"/>
  <c r="AD377" i="6" a="1"/>
  <c r="AD377" i="6" s="1"/>
  <c r="AC377" i="6" a="1"/>
  <c r="AC377" i="6" s="1"/>
  <c r="AB377" i="6" a="1"/>
  <c r="AB377" i="6" s="1"/>
  <c r="AA377" i="6" a="1"/>
  <c r="AA377" i="6" s="1"/>
  <c r="Z377" i="6" a="1"/>
  <c r="Z377" i="6" s="1"/>
  <c r="Y377" i="6"/>
  <c r="Y377" i="6" a="1"/>
  <c r="X377" i="6" a="1"/>
  <c r="X377" i="6" s="1"/>
  <c r="W377" i="6" a="1"/>
  <c r="W377" i="6" s="1"/>
  <c r="V377" i="6" a="1"/>
  <c r="V377" i="6" s="1"/>
  <c r="U377" i="6" a="1"/>
  <c r="U377" i="6" s="1"/>
  <c r="T377" i="6" a="1"/>
  <c r="T377" i="6" s="1"/>
  <c r="S377" i="6" a="1"/>
  <c r="S377" i="6" s="1"/>
  <c r="R377" i="6" a="1"/>
  <c r="R377" i="6" s="1"/>
  <c r="Q377" i="6" a="1"/>
  <c r="Q377" i="6" s="1"/>
  <c r="P377" i="6" a="1"/>
  <c r="P377" i="6" s="1"/>
  <c r="O377" i="6" a="1"/>
  <c r="O377" i="6" s="1"/>
  <c r="N377" i="6"/>
  <c r="N377" i="6" a="1"/>
  <c r="M377" i="6" a="1"/>
  <c r="M377" i="6" s="1"/>
  <c r="L377" i="6" a="1"/>
  <c r="L377" i="6" s="1"/>
  <c r="K377" i="6" a="1"/>
  <c r="K377" i="6" s="1"/>
  <c r="AI376" i="6" a="1"/>
  <c r="AI376" i="6" s="1"/>
  <c r="AH376" i="6" a="1"/>
  <c r="AH376" i="6" s="1"/>
  <c r="AG376" i="6" a="1"/>
  <c r="AG376" i="6" s="1"/>
  <c r="AF376" i="6" a="1"/>
  <c r="AF376" i="6" s="1"/>
  <c r="AE376" i="6" a="1"/>
  <c r="AE376" i="6" s="1"/>
  <c r="AD376" i="6" a="1"/>
  <c r="AD376" i="6" s="1"/>
  <c r="AC376" i="6" a="1"/>
  <c r="AC376" i="6" s="1"/>
  <c r="AB376" i="6" a="1"/>
  <c r="AB376" i="6" s="1"/>
  <c r="AA376" i="6" a="1"/>
  <c r="AA376" i="6" s="1"/>
  <c r="Z376" i="6" a="1"/>
  <c r="Z376" i="6" s="1"/>
  <c r="Y376" i="6" a="1"/>
  <c r="Y376" i="6" s="1"/>
  <c r="X376" i="6" a="1"/>
  <c r="X376" i="6" s="1"/>
  <c r="W376" i="6" a="1"/>
  <c r="W376" i="6" s="1"/>
  <c r="V376" i="6" a="1"/>
  <c r="V376" i="6" s="1"/>
  <c r="U376" i="6"/>
  <c r="U376" i="6" a="1"/>
  <c r="T376" i="6" a="1"/>
  <c r="T376" i="6" s="1"/>
  <c r="S376" i="6" a="1"/>
  <c r="S376" i="6" s="1"/>
  <c r="R376" i="6" a="1"/>
  <c r="R376" i="6" s="1"/>
  <c r="Q376" i="6" a="1"/>
  <c r="Q376" i="6" s="1"/>
  <c r="P376" i="6" a="1"/>
  <c r="P376" i="6" s="1"/>
  <c r="O376" i="6" a="1"/>
  <c r="O376" i="6" s="1"/>
  <c r="N376" i="6" a="1"/>
  <c r="N376" i="6" s="1"/>
  <c r="M376" i="6" a="1"/>
  <c r="M376" i="6" s="1"/>
  <c r="L376" i="6" a="1"/>
  <c r="L376" i="6" s="1"/>
  <c r="K376" i="6" a="1"/>
  <c r="K376" i="6" s="1"/>
  <c r="AI375" i="6" a="1"/>
  <c r="AI375" i="6" s="1"/>
  <c r="AH375" i="6" a="1"/>
  <c r="AH375" i="6" s="1"/>
  <c r="AG375" i="6" a="1"/>
  <c r="AG375" i="6" s="1"/>
  <c r="AF375" i="6" a="1"/>
  <c r="AF375" i="6" s="1"/>
  <c r="AE375" i="6" a="1"/>
  <c r="AE375" i="6" s="1"/>
  <c r="AD375" i="6" a="1"/>
  <c r="AD375" i="6" s="1"/>
  <c r="AC375" i="6" a="1"/>
  <c r="AC375" i="6" s="1"/>
  <c r="AB375" i="6" a="1"/>
  <c r="AB375" i="6" s="1"/>
  <c r="AA375" i="6" a="1"/>
  <c r="AA375" i="6" s="1"/>
  <c r="Z375" i="6" a="1"/>
  <c r="Z375" i="6" s="1"/>
  <c r="Y375" i="6" a="1"/>
  <c r="Y375" i="6" s="1"/>
  <c r="X375" i="6" a="1"/>
  <c r="X375" i="6" s="1"/>
  <c r="W375" i="6" a="1"/>
  <c r="W375" i="6" s="1"/>
  <c r="V375" i="6" a="1"/>
  <c r="V375" i="6" s="1"/>
  <c r="U375" i="6" a="1"/>
  <c r="U375" i="6" s="1"/>
  <c r="T375" i="6" a="1"/>
  <c r="T375" i="6" s="1"/>
  <c r="S375" i="6" a="1"/>
  <c r="S375" i="6" s="1"/>
  <c r="R375" i="6" a="1"/>
  <c r="R375" i="6" s="1"/>
  <c r="Q375" i="6"/>
  <c r="Q375" i="6" a="1"/>
  <c r="P375" i="6" a="1"/>
  <c r="P375" i="6" s="1"/>
  <c r="O375" i="6" a="1"/>
  <c r="O375" i="6" s="1"/>
  <c r="N375" i="6" a="1"/>
  <c r="N375" i="6" s="1"/>
  <c r="M375" i="6" a="1"/>
  <c r="M375" i="6" s="1"/>
  <c r="L375" i="6" a="1"/>
  <c r="L375" i="6" s="1"/>
  <c r="K375" i="6" a="1"/>
  <c r="K375" i="6" s="1"/>
  <c r="AI374" i="6" a="1"/>
  <c r="AI374" i="6" s="1"/>
  <c r="AH374" i="6"/>
  <c r="AH374" i="6" a="1"/>
  <c r="AG374" i="6" a="1"/>
  <c r="AG374" i="6" s="1"/>
  <c r="AF374" i="6" a="1"/>
  <c r="AF374" i="6" s="1"/>
  <c r="AE374" i="6" a="1"/>
  <c r="AE374" i="6" s="1"/>
  <c r="AD374" i="6" a="1"/>
  <c r="AD374" i="6" s="1"/>
  <c r="AC374" i="6"/>
  <c r="AC374" i="6" a="1"/>
  <c r="AB374" i="6" a="1"/>
  <c r="AB374" i="6" s="1"/>
  <c r="AA374" i="6" a="1"/>
  <c r="AA374" i="6" s="1"/>
  <c r="Z374" i="6" a="1"/>
  <c r="Z374" i="6" s="1"/>
  <c r="Y374" i="6" a="1"/>
  <c r="Y374" i="6" s="1"/>
  <c r="X374" i="6" a="1"/>
  <c r="X374" i="6" s="1"/>
  <c r="W374" i="6" a="1"/>
  <c r="W374" i="6" s="1"/>
  <c r="V374" i="6" a="1"/>
  <c r="V374" i="6" s="1"/>
  <c r="U374" i="6" a="1"/>
  <c r="U374" i="6" s="1"/>
  <c r="T374" i="6" a="1"/>
  <c r="T374" i="6" s="1"/>
  <c r="S374" i="6" a="1"/>
  <c r="S374" i="6" s="1"/>
  <c r="R374" i="6"/>
  <c r="R374" i="6" a="1"/>
  <c r="Q374" i="6" a="1"/>
  <c r="Q374" i="6" s="1"/>
  <c r="P374" i="6" a="1"/>
  <c r="P374" i="6" s="1"/>
  <c r="O374" i="6" a="1"/>
  <c r="O374" i="6" s="1"/>
  <c r="N374" i="6" a="1"/>
  <c r="N374" i="6" s="1"/>
  <c r="M374" i="6" a="1"/>
  <c r="M374" i="6" s="1"/>
  <c r="L374" i="6" a="1"/>
  <c r="L374" i="6" s="1"/>
  <c r="K374" i="6" a="1"/>
  <c r="K374" i="6" s="1"/>
  <c r="AI373" i="6" a="1"/>
  <c r="AI373" i="6" s="1"/>
  <c r="AH373" i="6" a="1"/>
  <c r="AH373" i="6" s="1"/>
  <c r="AG373" i="6" a="1"/>
  <c r="AG373" i="6" s="1"/>
  <c r="AF373" i="6" a="1"/>
  <c r="AF373" i="6" s="1"/>
  <c r="AE373" i="6" a="1"/>
  <c r="AE373" i="6" s="1"/>
  <c r="AD373" i="6" a="1"/>
  <c r="AD373" i="6" s="1"/>
  <c r="AC373" i="6" a="1"/>
  <c r="AC373" i="6" s="1"/>
  <c r="AB373" i="6" a="1"/>
  <c r="AB373" i="6" s="1"/>
  <c r="AA373" i="6" a="1"/>
  <c r="AA373" i="6" s="1"/>
  <c r="Z373" i="6" a="1"/>
  <c r="Z373" i="6" s="1"/>
  <c r="Y373" i="6" a="1"/>
  <c r="Y373" i="6" s="1"/>
  <c r="X373" i="6" a="1"/>
  <c r="X373" i="6" s="1"/>
  <c r="W373" i="6" a="1"/>
  <c r="W373" i="6" s="1"/>
  <c r="V373" i="6" a="1"/>
  <c r="V373" i="6" s="1"/>
  <c r="U373" i="6" a="1"/>
  <c r="U373" i="6" s="1"/>
  <c r="T373" i="6" a="1"/>
  <c r="T373" i="6" s="1"/>
  <c r="S373" i="6" a="1"/>
  <c r="S373" i="6" s="1"/>
  <c r="R373" i="6" a="1"/>
  <c r="R373" i="6" s="1"/>
  <c r="Q373" i="6" a="1"/>
  <c r="Q373" i="6" s="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a="1"/>
  <c r="AC372" i="6" s="1"/>
  <c r="AB372" i="6" a="1"/>
  <c r="AB372" i="6" s="1"/>
  <c r="AA372" i="6" a="1"/>
  <c r="AA372" i="6" s="1"/>
  <c r="Z372" i="6" a="1"/>
  <c r="Z372" i="6" s="1"/>
  <c r="Y372" i="6" a="1"/>
  <c r="Y372" i="6" s="1"/>
  <c r="X372" i="6" a="1"/>
  <c r="X372" i="6" s="1"/>
  <c r="W372" i="6" a="1"/>
  <c r="W372" i="6" s="1"/>
  <c r="V372" i="6" a="1"/>
  <c r="V372" i="6" s="1"/>
  <c r="U372" i="6" a="1"/>
  <c r="U372" i="6" s="1"/>
  <c r="T372" i="6" a="1"/>
  <c r="T372" i="6" s="1"/>
  <c r="S372" i="6" a="1"/>
  <c r="S372" i="6" s="1"/>
  <c r="R372" i="6" a="1"/>
  <c r="R372" i="6" s="1"/>
  <c r="Q372" i="6" a="1"/>
  <c r="Q372" i="6" s="1"/>
  <c r="P372" i="6" a="1"/>
  <c r="P372" i="6" s="1"/>
  <c r="O372" i="6" a="1"/>
  <c r="O372" i="6" s="1"/>
  <c r="N372" i="6" a="1"/>
  <c r="N372" i="6" s="1"/>
  <c r="M372" i="6" a="1"/>
  <c r="M372" i="6" s="1"/>
  <c r="L372" i="6" a="1"/>
  <c r="L372" i="6" s="1"/>
  <c r="K372" i="6" a="1"/>
  <c r="K372" i="6" s="1"/>
  <c r="AI371" i="6" a="1"/>
  <c r="AI371" i="6" s="1"/>
  <c r="AH371" i="6" a="1"/>
  <c r="AH371" i="6" s="1"/>
  <c r="AG371" i="6" a="1"/>
  <c r="AG371" i="6" s="1"/>
  <c r="AF371" i="6" a="1"/>
  <c r="AF371" i="6" s="1"/>
  <c r="AE371" i="6" a="1"/>
  <c r="AE371" i="6" s="1"/>
  <c r="AD371" i="6" a="1"/>
  <c r="AD371" i="6" s="1"/>
  <c r="AC371" i="6" a="1"/>
  <c r="AC371" i="6" s="1"/>
  <c r="AB371" i="6" a="1"/>
  <c r="AB371" i="6" s="1"/>
  <c r="AA371" i="6" a="1"/>
  <c r="AA371" i="6" s="1"/>
  <c r="Z371" i="6" a="1"/>
  <c r="Z371" i="6" s="1"/>
  <c r="Y371" i="6" a="1"/>
  <c r="Y371" i="6" s="1"/>
  <c r="X371" i="6" a="1"/>
  <c r="X371" i="6" s="1"/>
  <c r="W371" i="6" a="1"/>
  <c r="W371" i="6" s="1"/>
  <c r="V371" i="6" a="1"/>
  <c r="V371" i="6" s="1"/>
  <c r="U371" i="6" a="1"/>
  <c r="U371" i="6" s="1"/>
  <c r="T371" i="6" a="1"/>
  <c r="T371" i="6" s="1"/>
  <c r="S371" i="6" a="1"/>
  <c r="S371" i="6" s="1"/>
  <c r="R371" i="6" a="1"/>
  <c r="R371" i="6" s="1"/>
  <c r="Q371" i="6" a="1"/>
  <c r="Q371" i="6" s="1"/>
  <c r="P371" i="6" a="1"/>
  <c r="P371" i="6" s="1"/>
  <c r="O371" i="6" a="1"/>
  <c r="O371" i="6" s="1"/>
  <c r="N371" i="6" a="1"/>
  <c r="N371" i="6" s="1"/>
  <c r="M371" i="6" a="1"/>
  <c r="M371" i="6" s="1"/>
  <c r="L371" i="6" a="1"/>
  <c r="L371" i="6" s="1"/>
  <c r="K371" i="6" a="1"/>
  <c r="K371" i="6" s="1"/>
  <c r="AI370" i="6" a="1"/>
  <c r="AI370" i="6" s="1"/>
  <c r="AH370" i="6" a="1"/>
  <c r="AH370" i="6" s="1"/>
  <c r="AG370" i="6" a="1"/>
  <c r="AG370" i="6" s="1"/>
  <c r="AF370" i="6" a="1"/>
  <c r="AF370" i="6" s="1"/>
  <c r="AE370" i="6" a="1"/>
  <c r="AE370" i="6" s="1"/>
  <c r="AD370" i="6" a="1"/>
  <c r="AD370" i="6" s="1"/>
  <c r="AC370" i="6" a="1"/>
  <c r="AC370" i="6" s="1"/>
  <c r="AB370" i="6" a="1"/>
  <c r="AB370" i="6" s="1"/>
  <c r="AA370" i="6" a="1"/>
  <c r="AA370" i="6" s="1"/>
  <c r="Z370" i="6" a="1"/>
  <c r="Z370" i="6" s="1"/>
  <c r="Y370" i="6" a="1"/>
  <c r="Y370" i="6" s="1"/>
  <c r="X370" i="6" a="1"/>
  <c r="X370" i="6" s="1"/>
  <c r="W370" i="6" a="1"/>
  <c r="W370" i="6" s="1"/>
  <c r="V370" i="6" a="1"/>
  <c r="V370" i="6" s="1"/>
  <c r="U370" i="6" a="1"/>
  <c r="U370" i="6" s="1"/>
  <c r="T370" i="6" a="1"/>
  <c r="T370" i="6" s="1"/>
  <c r="S370" i="6" a="1"/>
  <c r="S370" i="6" s="1"/>
  <c r="R370" i="6" a="1"/>
  <c r="R370" i="6" s="1"/>
  <c r="Q370" i="6" a="1"/>
  <c r="Q370" i="6" s="1"/>
  <c r="P370" i="6" a="1"/>
  <c r="P370" i="6" s="1"/>
  <c r="O370" i="6" a="1"/>
  <c r="O370" i="6" s="1"/>
  <c r="N370" i="6" a="1"/>
  <c r="N370" i="6" s="1"/>
  <c r="M370" i="6" a="1"/>
  <c r="M370" i="6" s="1"/>
  <c r="L370" i="6" a="1"/>
  <c r="L370" i="6" s="1"/>
  <c r="K370" i="6" a="1"/>
  <c r="K370" i="6" s="1"/>
  <c r="AI369" i="6" a="1"/>
  <c r="AI369" i="6" s="1"/>
  <c r="AH369" i="6" a="1"/>
  <c r="AH369" i="6" s="1"/>
  <c r="AG369" i="6" a="1"/>
  <c r="AG369" i="6" s="1"/>
  <c r="AF369" i="6" a="1"/>
  <c r="AF369" i="6" s="1"/>
  <c r="AE369" i="6" a="1"/>
  <c r="AE369" i="6" s="1"/>
  <c r="AD369" i="6" a="1"/>
  <c r="AD369" i="6" s="1"/>
  <c r="AC369" i="6" a="1"/>
  <c r="AC369" i="6" s="1"/>
  <c r="AB369" i="6" a="1"/>
  <c r="AB369" i="6" s="1"/>
  <c r="AA369" i="6" a="1"/>
  <c r="AA369" i="6" s="1"/>
  <c r="Z369" i="6" a="1"/>
  <c r="Z369" i="6" s="1"/>
  <c r="Y369" i="6" a="1"/>
  <c r="Y369" i="6" s="1"/>
  <c r="X369" i="6" a="1"/>
  <c r="X369" i="6" s="1"/>
  <c r="W369" i="6" a="1"/>
  <c r="W369" i="6" s="1"/>
  <c r="V369" i="6" a="1"/>
  <c r="V369" i="6" s="1"/>
  <c r="U369" i="6" a="1"/>
  <c r="U369" i="6" s="1"/>
  <c r="T369" i="6" a="1"/>
  <c r="T369" i="6" s="1"/>
  <c r="S369" i="6" a="1"/>
  <c r="S369" i="6" s="1"/>
  <c r="R369" i="6" a="1"/>
  <c r="R369" i="6" s="1"/>
  <c r="Q369" i="6" a="1"/>
  <c r="Q369" i="6" s="1"/>
  <c r="P369" i="6" a="1"/>
  <c r="P369" i="6" s="1"/>
  <c r="O369" i="6" a="1"/>
  <c r="O369" i="6" s="1"/>
  <c r="N369" i="6" a="1"/>
  <c r="N369" i="6" s="1"/>
  <c r="M369" i="6" a="1"/>
  <c r="M369" i="6" s="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a="1"/>
  <c r="AB368" i="6" s="1"/>
  <c r="AA368" i="6" a="1"/>
  <c r="AA368" i="6" s="1"/>
  <c r="Z368" i="6" a="1"/>
  <c r="Z368" i="6" s="1"/>
  <c r="Y368" i="6" a="1"/>
  <c r="Y368" i="6" s="1"/>
  <c r="X368" i="6" a="1"/>
  <c r="X368" i="6" s="1"/>
  <c r="W368" i="6" a="1"/>
  <c r="W368" i="6" s="1"/>
  <c r="V368" i="6" a="1"/>
  <c r="V368" i="6" s="1"/>
  <c r="U368" i="6" a="1"/>
  <c r="U368" i="6" s="1"/>
  <c r="T368" i="6" a="1"/>
  <c r="T368" i="6" s="1"/>
  <c r="S368" i="6" a="1"/>
  <c r="S368" i="6" s="1"/>
  <c r="R368" i="6" a="1"/>
  <c r="R368" i="6" s="1"/>
  <c r="Q368" i="6" a="1"/>
  <c r="Q368" i="6" s="1"/>
  <c r="P368" i="6" a="1"/>
  <c r="P368" i="6" s="1"/>
  <c r="O368" i="6" a="1"/>
  <c r="O368" i="6" s="1"/>
  <c r="N368" i="6" a="1"/>
  <c r="N368" i="6" s="1"/>
  <c r="M368" i="6" a="1"/>
  <c r="M368" i="6" s="1"/>
  <c r="L368" i="6" a="1"/>
  <c r="L368" i="6" s="1"/>
  <c r="K368" i="6" a="1"/>
  <c r="K368" i="6" s="1"/>
  <c r="AI367" i="6" a="1"/>
  <c r="AI367" i="6" s="1"/>
  <c r="AH367" i="6" a="1"/>
  <c r="AH367" i="6" s="1"/>
  <c r="AG367" i="6" a="1"/>
  <c r="AG367" i="6" s="1"/>
  <c r="AF367" i="6" a="1"/>
  <c r="AF367" i="6" s="1"/>
  <c r="AE367" i="6" a="1"/>
  <c r="AE367" i="6" s="1"/>
  <c r="AD367" i="6" a="1"/>
  <c r="AD367" i="6" s="1"/>
  <c r="AC367" i="6" a="1"/>
  <c r="AC367" i="6" s="1"/>
  <c r="AB367" i="6" a="1"/>
  <c r="AB367" i="6" s="1"/>
  <c r="AA367" i="6" a="1"/>
  <c r="AA367" i="6" s="1"/>
  <c r="Z367" i="6" a="1"/>
  <c r="Z367" i="6" s="1"/>
  <c r="Y367" i="6" a="1"/>
  <c r="Y367" i="6" s="1"/>
  <c r="X367" i="6" a="1"/>
  <c r="X367" i="6" s="1"/>
  <c r="W367" i="6" a="1"/>
  <c r="W367" i="6" s="1"/>
  <c r="V367" i="6" a="1"/>
  <c r="V367" i="6" s="1"/>
  <c r="U367" i="6" a="1"/>
  <c r="U367" i="6" s="1"/>
  <c r="T367" i="6" a="1"/>
  <c r="T367" i="6" s="1"/>
  <c r="S367" i="6" a="1"/>
  <c r="S367" i="6" s="1"/>
  <c r="R367" i="6" a="1"/>
  <c r="R367" i="6" s="1"/>
  <c r="Q367" i="6" a="1"/>
  <c r="Q367" i="6" s="1"/>
  <c r="P367" i="6" a="1"/>
  <c r="P367" i="6" s="1"/>
  <c r="O367" i="6" a="1"/>
  <c r="O367" i="6" s="1"/>
  <c r="N367" i="6" a="1"/>
  <c r="N367" i="6" s="1"/>
  <c r="M367" i="6" a="1"/>
  <c r="M367" i="6" s="1"/>
  <c r="L367" i="6" a="1"/>
  <c r="L367" i="6" s="1"/>
  <c r="K367" i="6" a="1"/>
  <c r="K367" i="6" s="1"/>
  <c r="AI366" i="6" a="1"/>
  <c r="AI366" i="6" s="1"/>
  <c r="AH366" i="6" a="1"/>
  <c r="AH366" i="6" s="1"/>
  <c r="AG366" i="6" a="1"/>
  <c r="AG366" i="6" s="1"/>
  <c r="AF366" i="6" a="1"/>
  <c r="AF366" i="6" s="1"/>
  <c r="AE366" i="6" a="1"/>
  <c r="AE366" i="6" s="1"/>
  <c r="AD366" i="6" a="1"/>
  <c r="AD366" i="6" s="1"/>
  <c r="AC366" i="6" a="1"/>
  <c r="AC366" i="6" s="1"/>
  <c r="AB366" i="6" a="1"/>
  <c r="AB366" i="6" s="1"/>
  <c r="AA366" i="6" a="1"/>
  <c r="AA366" i="6" s="1"/>
  <c r="Z366" i="6" a="1"/>
  <c r="Z366" i="6" s="1"/>
  <c r="Y366" i="6" a="1"/>
  <c r="Y366" i="6" s="1"/>
  <c r="X366" i="6" a="1"/>
  <c r="X366" i="6" s="1"/>
  <c r="W366" i="6" a="1"/>
  <c r="W366" i="6" s="1"/>
  <c r="V366" i="6" a="1"/>
  <c r="V366" i="6" s="1"/>
  <c r="U366" i="6" a="1"/>
  <c r="U366" i="6" s="1"/>
  <c r="T366" i="6" a="1"/>
  <c r="T366" i="6" s="1"/>
  <c r="S366" i="6" a="1"/>
  <c r="S366" i="6" s="1"/>
  <c r="R366" i="6" a="1"/>
  <c r="R366" i="6" s="1"/>
  <c r="Q366" i="6" a="1"/>
  <c r="Q366" i="6" s="1"/>
  <c r="P366" i="6" a="1"/>
  <c r="P366" i="6" s="1"/>
  <c r="O366" i="6" a="1"/>
  <c r="O366" i="6" s="1"/>
  <c r="N366" i="6" a="1"/>
  <c r="N366" i="6" s="1"/>
  <c r="M366" i="6" a="1"/>
  <c r="M366" i="6" s="1"/>
  <c r="L366" i="6" a="1"/>
  <c r="L366" i="6" s="1"/>
  <c r="K366" i="6" a="1"/>
  <c r="K366" i="6" s="1"/>
  <c r="AI365" i="6" a="1"/>
  <c r="AI365" i="6" s="1"/>
  <c r="AH365" i="6" a="1"/>
  <c r="AH365" i="6" s="1"/>
  <c r="AG365" i="6" a="1"/>
  <c r="AG365" i="6" s="1"/>
  <c r="AF365" i="6" a="1"/>
  <c r="AF365" i="6" s="1"/>
  <c r="AE365" i="6" a="1"/>
  <c r="AE365" i="6" s="1"/>
  <c r="AD365" i="6" a="1"/>
  <c r="AD365" i="6" s="1"/>
  <c r="AC365" i="6" a="1"/>
  <c r="AC365" i="6" s="1"/>
  <c r="AB365" i="6" a="1"/>
  <c r="AB365" i="6" s="1"/>
  <c r="AA365" i="6" a="1"/>
  <c r="AA365" i="6" s="1"/>
  <c r="Z365" i="6" a="1"/>
  <c r="Z365" i="6" s="1"/>
  <c r="Y365" i="6" a="1"/>
  <c r="Y365" i="6" s="1"/>
  <c r="X365" i="6" a="1"/>
  <c r="X365" i="6" s="1"/>
  <c r="W365" i="6" a="1"/>
  <c r="W365" i="6" s="1"/>
  <c r="V365" i="6" a="1"/>
  <c r="V365" i="6" s="1"/>
  <c r="U365" i="6" a="1"/>
  <c r="U365" i="6" s="1"/>
  <c r="T365" i="6" a="1"/>
  <c r="T365" i="6" s="1"/>
  <c r="S365" i="6" a="1"/>
  <c r="S365" i="6" s="1"/>
  <c r="R365" i="6" a="1"/>
  <c r="R365" i="6" s="1"/>
  <c r="Q365" i="6" a="1"/>
  <c r="Q365" i="6" s="1"/>
  <c r="P365" i="6" a="1"/>
  <c r="P365" i="6" s="1"/>
  <c r="O365" i="6" a="1"/>
  <c r="O365" i="6" s="1"/>
  <c r="N365" i="6" a="1"/>
  <c r="N365" i="6" s="1"/>
  <c r="M365" i="6" a="1"/>
  <c r="M365" i="6" s="1"/>
  <c r="L365" i="6" a="1"/>
  <c r="L365" i="6" s="1"/>
  <c r="K365" i="6" a="1"/>
  <c r="K365" i="6" s="1"/>
  <c r="AI364" i="6" a="1"/>
  <c r="AI364" i="6" s="1"/>
  <c r="AH364" i="6" a="1"/>
  <c r="AH364" i="6" s="1"/>
  <c r="AG364" i="6" a="1"/>
  <c r="AG364" i="6" s="1"/>
  <c r="AF364" i="6" a="1"/>
  <c r="AF364" i="6" s="1"/>
  <c r="AE364" i="6" a="1"/>
  <c r="AE364" i="6" s="1"/>
  <c r="AD364" i="6" a="1"/>
  <c r="AD364" i="6" s="1"/>
  <c r="AC364" i="6" a="1"/>
  <c r="AC364" i="6" s="1"/>
  <c r="AB364" i="6" a="1"/>
  <c r="AB364" i="6" s="1"/>
  <c r="AA364" i="6" a="1"/>
  <c r="AA364" i="6" s="1"/>
  <c r="Z364" i="6" a="1"/>
  <c r="Z364" i="6" s="1"/>
  <c r="Y364" i="6" a="1"/>
  <c r="Y364" i="6" s="1"/>
  <c r="X364" i="6" a="1"/>
  <c r="X364" i="6" s="1"/>
  <c r="W364" i="6" a="1"/>
  <c r="W364" i="6" s="1"/>
  <c r="V364" i="6" a="1"/>
  <c r="V364" i="6" s="1"/>
  <c r="U364" i="6" a="1"/>
  <c r="U364" i="6" s="1"/>
  <c r="T364" i="6" a="1"/>
  <c r="T364" i="6" s="1"/>
  <c r="S364" i="6" a="1"/>
  <c r="S364" i="6" s="1"/>
  <c r="R364" i="6" a="1"/>
  <c r="R364" i="6" s="1"/>
  <c r="Q364" i="6" a="1"/>
  <c r="Q364" i="6" s="1"/>
  <c r="P364" i="6" a="1"/>
  <c r="P364" i="6" s="1"/>
  <c r="O364" i="6" a="1"/>
  <c r="O364" i="6" s="1"/>
  <c r="N364" i="6" a="1"/>
  <c r="N364" i="6" s="1"/>
  <c r="M364" i="6" a="1"/>
  <c r="M364" i="6" s="1"/>
  <c r="L364" i="6" a="1"/>
  <c r="L364" i="6" s="1"/>
  <c r="K364" i="6" a="1"/>
  <c r="K364" i="6" s="1"/>
  <c r="AI363" i="6" a="1"/>
  <c r="AI363" i="6" s="1"/>
  <c r="AH363" i="6" a="1"/>
  <c r="AH363" i="6" s="1"/>
  <c r="AG363" i="6" a="1"/>
  <c r="AG363" i="6" s="1"/>
  <c r="AF363" i="6" a="1"/>
  <c r="AF363" i="6" s="1"/>
  <c r="AE363" i="6" a="1"/>
  <c r="AE363" i="6" s="1"/>
  <c r="AD363" i="6" a="1"/>
  <c r="AD363" i="6" s="1"/>
  <c r="AC363" i="6" a="1"/>
  <c r="AC363" i="6" s="1"/>
  <c r="AB363" i="6" a="1"/>
  <c r="AB363" i="6" s="1"/>
  <c r="AA363" i="6" a="1"/>
  <c r="AA363" i="6" s="1"/>
  <c r="Z363" i="6" a="1"/>
  <c r="Z363" i="6" s="1"/>
  <c r="Y363" i="6" a="1"/>
  <c r="Y363" i="6" s="1"/>
  <c r="X363" i="6" a="1"/>
  <c r="X363" i="6" s="1"/>
  <c r="W363" i="6" a="1"/>
  <c r="W363" i="6" s="1"/>
  <c r="V363" i="6" a="1"/>
  <c r="V363" i="6" s="1"/>
  <c r="U363" i="6" a="1"/>
  <c r="U363" i="6" s="1"/>
  <c r="T363" i="6" a="1"/>
  <c r="T363" i="6" s="1"/>
  <c r="S363" i="6" a="1"/>
  <c r="S363" i="6" s="1"/>
  <c r="R363" i="6" a="1"/>
  <c r="R363" i="6" s="1"/>
  <c r="Q363" i="6" a="1"/>
  <c r="Q363" i="6" s="1"/>
  <c r="P363" i="6" a="1"/>
  <c r="P363" i="6" s="1"/>
  <c r="O363" i="6" a="1"/>
  <c r="O363" i="6" s="1"/>
  <c r="N363" i="6" a="1"/>
  <c r="N363" i="6" s="1"/>
  <c r="M363" i="6" a="1"/>
  <c r="M363" i="6" s="1"/>
  <c r="L363" i="6" a="1"/>
  <c r="L363" i="6" s="1"/>
  <c r="K363" i="6" a="1"/>
  <c r="K363" i="6" s="1"/>
  <c r="AI362" i="6" a="1"/>
  <c r="AI362" i="6" s="1"/>
  <c r="AH362" i="6" a="1"/>
  <c r="AH362" i="6" s="1"/>
  <c r="AG362" i="6" a="1"/>
  <c r="AG362" i="6" s="1"/>
  <c r="AF362" i="6" a="1"/>
  <c r="AF362" i="6" s="1"/>
  <c r="AE362" i="6" a="1"/>
  <c r="AE362" i="6" s="1"/>
  <c r="AD362" i="6" a="1"/>
  <c r="AD362" i="6" s="1"/>
  <c r="AC362" i="6" a="1"/>
  <c r="AC362" i="6" s="1"/>
  <c r="AB362" i="6"/>
  <c r="AB362" i="6" a="1"/>
  <c r="AA362" i="6" a="1"/>
  <c r="AA362" i="6" s="1"/>
  <c r="Z362" i="6" a="1"/>
  <c r="Z362" i="6" s="1"/>
  <c r="Y362" i="6" a="1"/>
  <c r="Y362" i="6" s="1"/>
  <c r="X362" i="6" a="1"/>
  <c r="X362" i="6" s="1"/>
  <c r="W362" i="6" a="1"/>
  <c r="W362" i="6" s="1"/>
  <c r="V362" i="6"/>
  <c r="V362" i="6" a="1"/>
  <c r="U362" i="6"/>
  <c r="U362" i="6" a="1"/>
  <c r="T362" i="6"/>
  <c r="T362" i="6" a="1"/>
  <c r="S362" i="6" a="1"/>
  <c r="S362" i="6" s="1"/>
  <c r="R362" i="6" a="1"/>
  <c r="R362" i="6" s="1"/>
  <c r="Q362" i="6" a="1"/>
  <c r="Q362" i="6" s="1"/>
  <c r="P362" i="6" a="1"/>
  <c r="P362" i="6" s="1"/>
  <c r="O362" i="6" a="1"/>
  <c r="O362" i="6" s="1"/>
  <c r="N362" i="6" a="1"/>
  <c r="N362" i="6" s="1"/>
  <c r="M362" i="6" a="1"/>
  <c r="M362" i="6" s="1"/>
  <c r="L362" i="6" a="1"/>
  <c r="L362" i="6" s="1"/>
  <c r="K362" i="6" a="1"/>
  <c r="K362" i="6" s="1"/>
  <c r="AI361" i="6" a="1"/>
  <c r="AI361" i="6" s="1"/>
  <c r="AH361" i="6" a="1"/>
  <c r="AH361" i="6" s="1"/>
  <c r="AG361" i="6" a="1"/>
  <c r="AG361" i="6" s="1"/>
  <c r="AF361" i="6" a="1"/>
  <c r="AF361" i="6" s="1"/>
  <c r="AE361" i="6" a="1"/>
  <c r="AE361" i="6" s="1"/>
  <c r="AD361" i="6" a="1"/>
  <c r="AD361" i="6" s="1"/>
  <c r="AC361" i="6" a="1"/>
  <c r="AC361" i="6" s="1"/>
  <c r="AB361" i="6" a="1"/>
  <c r="AB361" i="6" s="1"/>
  <c r="AA361" i="6" a="1"/>
  <c r="AA361" i="6" s="1"/>
  <c r="Z361" i="6"/>
  <c r="Z361" i="6" a="1"/>
  <c r="Y361" i="6"/>
  <c r="Y361" i="6" a="1"/>
  <c r="X361" i="6"/>
  <c r="X361" i="6" a="1"/>
  <c r="W361" i="6" a="1"/>
  <c r="W361" i="6" s="1"/>
  <c r="V361" i="6" a="1"/>
  <c r="V361" i="6" s="1"/>
  <c r="U361" i="6" a="1"/>
  <c r="U361" i="6" s="1"/>
  <c r="T361" i="6" a="1"/>
  <c r="T361" i="6" s="1"/>
  <c r="S361" i="6" a="1"/>
  <c r="S361" i="6" s="1"/>
  <c r="R361" i="6"/>
  <c r="R361" i="6" a="1"/>
  <c r="Q361" i="6" a="1"/>
  <c r="Q361" i="6" s="1"/>
  <c r="P361" i="6" a="1"/>
  <c r="P361" i="6" s="1"/>
  <c r="O361" i="6" a="1"/>
  <c r="O361" i="6" s="1"/>
  <c r="N361" i="6" a="1"/>
  <c r="N361" i="6" s="1"/>
  <c r="M361" i="6" a="1"/>
  <c r="M361" i="6" s="1"/>
  <c r="L361" i="6" a="1"/>
  <c r="L361" i="6" s="1"/>
  <c r="K361" i="6" a="1"/>
  <c r="K361" i="6" s="1"/>
  <c r="AI360" i="6" a="1"/>
  <c r="AI360" i="6" s="1"/>
  <c r="AH360" i="6" a="1"/>
  <c r="AH360" i="6" s="1"/>
  <c r="AG360" i="6" a="1"/>
  <c r="AG360" i="6" s="1"/>
  <c r="AF360" i="6" a="1"/>
  <c r="AF360" i="6" s="1"/>
  <c r="AE360" i="6" a="1"/>
  <c r="AE360" i="6" s="1"/>
  <c r="AD360" i="6"/>
  <c r="AD360" i="6" a="1"/>
  <c r="AC360" i="6" a="1"/>
  <c r="AC360" i="6" s="1"/>
  <c r="AB360" i="6" a="1"/>
  <c r="AB360" i="6" s="1"/>
  <c r="AA360" i="6" a="1"/>
  <c r="AA360" i="6" s="1"/>
  <c r="Z360" i="6" a="1"/>
  <c r="Z360" i="6" s="1"/>
  <c r="Y360" i="6" a="1"/>
  <c r="Y360" i="6" s="1"/>
  <c r="X360" i="6" a="1"/>
  <c r="X360" i="6" s="1"/>
  <c r="W360" i="6" a="1"/>
  <c r="W360" i="6" s="1"/>
  <c r="V360" i="6"/>
  <c r="V360" i="6" a="1"/>
  <c r="U360" i="6"/>
  <c r="U360" i="6" a="1"/>
  <c r="T360" i="6"/>
  <c r="T360" i="6" a="1"/>
  <c r="S360" i="6" a="1"/>
  <c r="S360" i="6" s="1"/>
  <c r="R360" i="6" a="1"/>
  <c r="R360" i="6" s="1"/>
  <c r="Q360" i="6" a="1"/>
  <c r="Q360" i="6" s="1"/>
  <c r="P360" i="6" a="1"/>
  <c r="P360" i="6" s="1"/>
  <c r="O360" i="6" a="1"/>
  <c r="O360" i="6" s="1"/>
  <c r="N360" i="6" a="1"/>
  <c r="N360" i="6" s="1"/>
  <c r="M360" i="6"/>
  <c r="M360" i="6" a="1"/>
  <c r="L360" i="6" a="1"/>
  <c r="L360" i="6" s="1"/>
  <c r="K360" i="6" a="1"/>
  <c r="K360" i="6" s="1"/>
  <c r="AI359" i="6" a="1"/>
  <c r="AI359" i="6" s="1"/>
  <c r="AH359" i="6" a="1"/>
  <c r="AH359" i="6" s="1"/>
  <c r="AG359" i="6"/>
  <c r="AG359" i="6" a="1"/>
  <c r="AF359" i="6" a="1"/>
  <c r="AF359" i="6" s="1"/>
  <c r="AE359" i="6" a="1"/>
  <c r="AE359" i="6" s="1"/>
  <c r="AD359" i="6" a="1"/>
  <c r="AD359" i="6" s="1"/>
  <c r="AC359" i="6" a="1"/>
  <c r="AC359" i="6" s="1"/>
  <c r="AB359" i="6" a="1"/>
  <c r="AB359" i="6" s="1"/>
  <c r="AA359" i="6" a="1"/>
  <c r="AA359" i="6" s="1"/>
  <c r="Z359" i="6"/>
  <c r="Z359" i="6" a="1"/>
  <c r="Y359" i="6"/>
  <c r="Y359" i="6" a="1"/>
  <c r="X359" i="6"/>
  <c r="X359" i="6" a="1"/>
  <c r="W359" i="6" a="1"/>
  <c r="W359" i="6" s="1"/>
  <c r="V359" i="6" a="1"/>
  <c r="V359" i="6" s="1"/>
  <c r="U359" i="6" a="1"/>
  <c r="U359" i="6" s="1"/>
  <c r="T359" i="6" a="1"/>
  <c r="T359" i="6" s="1"/>
  <c r="S359" i="6" a="1"/>
  <c r="S359" i="6" s="1"/>
  <c r="R359" i="6" a="1"/>
  <c r="R359" i="6" s="1"/>
  <c r="Q359" i="6" a="1"/>
  <c r="Q359" i="6" s="1"/>
  <c r="P359" i="6"/>
  <c r="P359" i="6" a="1"/>
  <c r="O359" i="6" a="1"/>
  <c r="O359" i="6" s="1"/>
  <c r="N359" i="6" a="1"/>
  <c r="N359" i="6" s="1"/>
  <c r="M359" i="6" a="1"/>
  <c r="M359" i="6" s="1"/>
  <c r="L359" i="6" a="1"/>
  <c r="L359" i="6" s="1"/>
  <c r="K359" i="6" a="1"/>
  <c r="K359" i="6" s="1"/>
  <c r="AI358" i="6" a="1"/>
  <c r="AI358" i="6" s="1"/>
  <c r="AH358" i="6" a="1"/>
  <c r="AH358" i="6" s="1"/>
  <c r="AG358" i="6" a="1"/>
  <c r="AG358" i="6" s="1"/>
  <c r="AF358" i="6" a="1"/>
  <c r="AF358" i="6" s="1"/>
  <c r="AE358" i="6" a="1"/>
  <c r="AE358" i="6" s="1"/>
  <c r="AD358" i="6" a="1"/>
  <c r="AD358" i="6" s="1"/>
  <c r="AC358" i="6" a="1"/>
  <c r="AC358" i="6" s="1"/>
  <c r="AB358" i="6"/>
  <c r="AB358" i="6" a="1"/>
  <c r="AA358" i="6" a="1"/>
  <c r="AA358" i="6" s="1"/>
  <c r="Z358" i="6" a="1"/>
  <c r="Z358" i="6" s="1"/>
  <c r="Y358" i="6" a="1"/>
  <c r="Y358" i="6" s="1"/>
  <c r="X358" i="6" a="1"/>
  <c r="X358" i="6" s="1"/>
  <c r="W358" i="6" a="1"/>
  <c r="W358" i="6" s="1"/>
  <c r="V358" i="6"/>
  <c r="V358" i="6" a="1"/>
  <c r="U358" i="6"/>
  <c r="U358" i="6" a="1"/>
  <c r="T358" i="6"/>
  <c r="T358" i="6" a="1"/>
  <c r="S358" i="6" a="1"/>
  <c r="S358" i="6" s="1"/>
  <c r="R358" i="6" a="1"/>
  <c r="R358" i="6" s="1"/>
  <c r="Q358" i="6" a="1"/>
  <c r="Q358" i="6" s="1"/>
  <c r="P358" i="6" a="1"/>
  <c r="P358" i="6" s="1"/>
  <c r="O358" i="6" a="1"/>
  <c r="O358" i="6" s="1"/>
  <c r="N358" i="6" a="1"/>
  <c r="N358" i="6" s="1"/>
  <c r="M358" i="6" a="1"/>
  <c r="M358" i="6" s="1"/>
  <c r="L358" i="6" a="1"/>
  <c r="L358" i="6" s="1"/>
  <c r="K358" i="6" a="1"/>
  <c r="K358" i="6" s="1"/>
  <c r="AI357" i="6" a="1"/>
  <c r="AI357" i="6" s="1"/>
  <c r="AH357" i="6" a="1"/>
  <c r="AH357" i="6" s="1"/>
  <c r="AG357" i="6" a="1"/>
  <c r="AG357" i="6" s="1"/>
  <c r="AF357" i="6" a="1"/>
  <c r="AF357" i="6" s="1"/>
  <c r="AE357" i="6" a="1"/>
  <c r="AE357" i="6" s="1"/>
  <c r="AD357" i="6" a="1"/>
  <c r="AD357" i="6" s="1"/>
  <c r="AC357" i="6" a="1"/>
  <c r="AC357" i="6" s="1"/>
  <c r="AB357" i="6" a="1"/>
  <c r="AB357" i="6" s="1"/>
  <c r="AA357" i="6" a="1"/>
  <c r="AA357" i="6" s="1"/>
  <c r="Z357" i="6"/>
  <c r="Z357" i="6" a="1"/>
  <c r="Y357" i="6"/>
  <c r="Y357" i="6" a="1"/>
  <c r="X357" i="6"/>
  <c r="X357" i="6" a="1"/>
  <c r="W357" i="6" a="1"/>
  <c r="W357" i="6" s="1"/>
  <c r="V357" i="6" a="1"/>
  <c r="V357" i="6" s="1"/>
  <c r="U357" i="6" a="1"/>
  <c r="U357" i="6" s="1"/>
  <c r="T357" i="6" a="1"/>
  <c r="T357" i="6" s="1"/>
  <c r="S357" i="6" a="1"/>
  <c r="S357" i="6" s="1"/>
  <c r="R357" i="6"/>
  <c r="R357" i="6" a="1"/>
  <c r="Q357" i="6" a="1"/>
  <c r="Q357" i="6" s="1"/>
  <c r="P357" i="6" a="1"/>
  <c r="P357" i="6" s="1"/>
  <c r="O357" i="6" a="1"/>
  <c r="O357" i="6" s="1"/>
  <c r="N357" i="6" a="1"/>
  <c r="N357" i="6" s="1"/>
  <c r="M357" i="6" a="1"/>
  <c r="M357" i="6" s="1"/>
  <c r="L357" i="6" a="1"/>
  <c r="L357" i="6" s="1"/>
  <c r="K357" i="6" a="1"/>
  <c r="K357" i="6" s="1"/>
  <c r="AI356" i="6" a="1"/>
  <c r="AI356" i="6" s="1"/>
  <c r="AH356" i="6" a="1"/>
  <c r="AH356" i="6" s="1"/>
  <c r="AG356" i="6" a="1"/>
  <c r="AG356" i="6" s="1"/>
  <c r="AF356" i="6" a="1"/>
  <c r="AF356" i="6" s="1"/>
  <c r="AE356" i="6" a="1"/>
  <c r="AE356" i="6" s="1"/>
  <c r="AD356" i="6"/>
  <c r="AD356" i="6" a="1"/>
  <c r="AC356" i="6" a="1"/>
  <c r="AC356" i="6" s="1"/>
  <c r="AB356" i="6" a="1"/>
  <c r="AB356" i="6" s="1"/>
  <c r="AA356" i="6" a="1"/>
  <c r="AA356" i="6" s="1"/>
  <c r="Z356" i="6" a="1"/>
  <c r="Z356" i="6" s="1"/>
  <c r="Y356" i="6" a="1"/>
  <c r="Y356" i="6" s="1"/>
  <c r="X356" i="6" a="1"/>
  <c r="X356" i="6" s="1"/>
  <c r="W356" i="6" a="1"/>
  <c r="W356" i="6" s="1"/>
  <c r="V356" i="6"/>
  <c r="V356" i="6" a="1"/>
  <c r="U356" i="6"/>
  <c r="U356" i="6" a="1"/>
  <c r="T356" i="6"/>
  <c r="T356" i="6" a="1"/>
  <c r="S356" i="6" a="1"/>
  <c r="S356" i="6" s="1"/>
  <c r="R356" i="6" a="1"/>
  <c r="R356" i="6" s="1"/>
  <c r="Q356" i="6" a="1"/>
  <c r="Q356" i="6" s="1"/>
  <c r="P356" i="6" a="1"/>
  <c r="P356" i="6" s="1"/>
  <c r="O356" i="6" a="1"/>
  <c r="O356" i="6" s="1"/>
  <c r="N356" i="6" a="1"/>
  <c r="N356" i="6" s="1"/>
  <c r="M356" i="6"/>
  <c r="M356" i="6" a="1"/>
  <c r="L356" i="6" a="1"/>
  <c r="L356" i="6" s="1"/>
  <c r="K356" i="6" a="1"/>
  <c r="K356" i="6" s="1"/>
  <c r="AI355" i="6" a="1"/>
  <c r="AI355" i="6" s="1"/>
  <c r="AH355" i="6" a="1"/>
  <c r="AH355" i="6" s="1"/>
  <c r="AG355" i="6"/>
  <c r="AG355" i="6" a="1"/>
  <c r="AF355" i="6" a="1"/>
  <c r="AF355" i="6" s="1"/>
  <c r="AE355" i="6" a="1"/>
  <c r="AE355" i="6" s="1"/>
  <c r="AD355" i="6" a="1"/>
  <c r="AD355" i="6" s="1"/>
  <c r="AC355" i="6" a="1"/>
  <c r="AC355" i="6" s="1"/>
  <c r="AB355" i="6" a="1"/>
  <c r="AB355" i="6" s="1"/>
  <c r="AA355" i="6" a="1"/>
  <c r="AA355" i="6" s="1"/>
  <c r="Z355" i="6"/>
  <c r="Z355" i="6" a="1"/>
  <c r="Y355" i="6"/>
  <c r="Y355" i="6" a="1"/>
  <c r="X355" i="6"/>
  <c r="X355" i="6" a="1"/>
  <c r="W355" i="6" a="1"/>
  <c r="W355" i="6" s="1"/>
  <c r="V355" i="6" a="1"/>
  <c r="V355" i="6" s="1"/>
  <c r="U355" i="6" a="1"/>
  <c r="U355" i="6" s="1"/>
  <c r="T355" i="6" a="1"/>
  <c r="T355" i="6" s="1"/>
  <c r="S355" i="6" a="1"/>
  <c r="S355" i="6" s="1"/>
  <c r="R355" i="6" a="1"/>
  <c r="R355" i="6" s="1"/>
  <c r="Q355" i="6" a="1"/>
  <c r="Q355" i="6" s="1"/>
  <c r="P355" i="6"/>
  <c r="P355" i="6" a="1"/>
  <c r="O355" i="6" a="1"/>
  <c r="O355" i="6" s="1"/>
  <c r="N355" i="6" a="1"/>
  <c r="N355" i="6" s="1"/>
  <c r="M355" i="6" a="1"/>
  <c r="M355" i="6" s="1"/>
  <c r="L355" i="6" a="1"/>
  <c r="L355" i="6" s="1"/>
  <c r="K355" i="6" a="1"/>
  <c r="K355" i="6" s="1"/>
  <c r="AI354" i="6" a="1"/>
  <c r="AI354" i="6" s="1"/>
  <c r="AH354" i="6" a="1"/>
  <c r="AH354" i="6" s="1"/>
  <c r="AG354" i="6" a="1"/>
  <c r="AG354" i="6" s="1"/>
  <c r="AF354" i="6" a="1"/>
  <c r="AF354" i="6" s="1"/>
  <c r="AE354" i="6" a="1"/>
  <c r="AE354" i="6" s="1"/>
  <c r="AD354" i="6" a="1"/>
  <c r="AD354" i="6" s="1"/>
  <c r="AC354" i="6" a="1"/>
  <c r="AC354" i="6" s="1"/>
  <c r="AB354" i="6"/>
  <c r="AB354" i="6" a="1"/>
  <c r="AA354" i="6" a="1"/>
  <c r="AA354" i="6" s="1"/>
  <c r="Z354" i="6" a="1"/>
  <c r="Z354" i="6" s="1"/>
  <c r="Y354" i="6" a="1"/>
  <c r="Y354" i="6" s="1"/>
  <c r="X354" i="6" a="1"/>
  <c r="X354" i="6" s="1"/>
  <c r="W354" i="6" a="1"/>
  <c r="W354" i="6" s="1"/>
  <c r="V354" i="6"/>
  <c r="V354" i="6" a="1"/>
  <c r="U354" i="6"/>
  <c r="U354" i="6" a="1"/>
  <c r="T354" i="6"/>
  <c r="T354" i="6" a="1"/>
  <c r="S354" i="6" a="1"/>
  <c r="S354" i="6" s="1"/>
  <c r="R354" i="6" a="1"/>
  <c r="R354" i="6" s="1"/>
  <c r="Q354" i="6" a="1"/>
  <c r="Q354" i="6" s="1"/>
  <c r="P354" i="6" a="1"/>
  <c r="P354" i="6" s="1"/>
  <c r="O354" i="6" a="1"/>
  <c r="O354" i="6" s="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c r="Z353" i="6" a="1"/>
  <c r="Y353" i="6"/>
  <c r="Y353" i="6" a="1"/>
  <c r="X353" i="6"/>
  <c r="X353" i="6" a="1"/>
  <c r="W353" i="6" a="1"/>
  <c r="W353" i="6" s="1"/>
  <c r="V353" i="6" a="1"/>
  <c r="V353" i="6" s="1"/>
  <c r="U353" i="6" a="1"/>
  <c r="U353" i="6" s="1"/>
  <c r="T353" i="6" a="1"/>
  <c r="T353" i="6" s="1"/>
  <c r="S353" i="6" a="1"/>
  <c r="S353" i="6" s="1"/>
  <c r="R353" i="6"/>
  <c r="R353" i="6" a="1"/>
  <c r="Q353" i="6" a="1"/>
  <c r="Q353" i="6" s="1"/>
  <c r="P353" i="6" a="1"/>
  <c r="P353" i="6" s="1"/>
  <c r="O353" i="6" a="1"/>
  <c r="O353" i="6" s="1"/>
  <c r="N353" i="6" a="1"/>
  <c r="N353" i="6" s="1"/>
  <c r="M353" i="6" a="1"/>
  <c r="M353" i="6" s="1"/>
  <c r="L353" i="6" a="1"/>
  <c r="L353" i="6" s="1"/>
  <c r="K353" i="6" a="1"/>
  <c r="K353" i="6" s="1"/>
  <c r="AI352" i="6" a="1"/>
  <c r="AI352" i="6" s="1"/>
  <c r="AH352" i="6" a="1"/>
  <c r="AH352" i="6" s="1"/>
  <c r="AG352" i="6" a="1"/>
  <c r="AG352" i="6" s="1"/>
  <c r="AF352" i="6" a="1"/>
  <c r="AF352" i="6" s="1"/>
  <c r="AE352" i="6" a="1"/>
  <c r="AE352" i="6" s="1"/>
  <c r="AD352" i="6"/>
  <c r="AD352" i="6" a="1"/>
  <c r="AC352" i="6" a="1"/>
  <c r="AC352" i="6" s="1"/>
  <c r="AB352" i="6" a="1"/>
  <c r="AB352" i="6" s="1"/>
  <c r="AA352" i="6" a="1"/>
  <c r="AA352" i="6" s="1"/>
  <c r="Z352" i="6" a="1"/>
  <c r="Z352" i="6" s="1"/>
  <c r="Y352" i="6" a="1"/>
  <c r="Y352" i="6" s="1"/>
  <c r="X352" i="6" a="1"/>
  <c r="X352" i="6" s="1"/>
  <c r="W352" i="6" a="1"/>
  <c r="W352" i="6" s="1"/>
  <c r="V352" i="6"/>
  <c r="V352" i="6" a="1"/>
  <c r="U352" i="6"/>
  <c r="U352" i="6" a="1"/>
  <c r="T352" i="6"/>
  <c r="T352" i="6" a="1"/>
  <c r="S352" i="6" a="1"/>
  <c r="S352" i="6" s="1"/>
  <c r="R352" i="6" a="1"/>
  <c r="R352" i="6" s="1"/>
  <c r="Q352" i="6" a="1"/>
  <c r="Q352" i="6" s="1"/>
  <c r="P352" i="6" a="1"/>
  <c r="P352" i="6" s="1"/>
  <c r="O352" i="6" a="1"/>
  <c r="O352" i="6" s="1"/>
  <c r="N352" i="6" a="1"/>
  <c r="N352" i="6" s="1"/>
  <c r="M352" i="6"/>
  <c r="M352" i="6" a="1"/>
  <c r="L352" i="6" a="1"/>
  <c r="L352" i="6" s="1"/>
  <c r="K352" i="6" a="1"/>
  <c r="K352" i="6" s="1"/>
  <c r="AI351" i="6" a="1"/>
  <c r="AI351" i="6" s="1"/>
  <c r="AH351" i="6" a="1"/>
  <c r="AH351" i="6" s="1"/>
  <c r="AG351" i="6" a="1"/>
  <c r="AG351" i="6" s="1"/>
  <c r="AF351" i="6" a="1"/>
  <c r="AF351" i="6" s="1"/>
  <c r="AE351" i="6" a="1"/>
  <c r="AE351" i="6" s="1"/>
  <c r="AD351" i="6" a="1"/>
  <c r="AD351" i="6" s="1"/>
  <c r="AC351" i="6" a="1"/>
  <c r="AC351" i="6" s="1"/>
  <c r="AB351" i="6" a="1"/>
  <c r="AB351" i="6" s="1"/>
  <c r="AA351" i="6" a="1"/>
  <c r="AA351" i="6" s="1"/>
  <c r="Z351" i="6"/>
  <c r="Z351" i="6" a="1"/>
  <c r="Y351" i="6"/>
  <c r="Y351" i="6" a="1"/>
  <c r="X351" i="6"/>
  <c r="X351" i="6" a="1"/>
  <c r="W351" i="6" a="1"/>
  <c r="W351" i="6" s="1"/>
  <c r="V351" i="6" a="1"/>
  <c r="V351" i="6" s="1"/>
  <c r="U351" i="6" a="1"/>
  <c r="U351" i="6" s="1"/>
  <c r="T351" i="6" a="1"/>
  <c r="T351" i="6" s="1"/>
  <c r="S351" i="6" a="1"/>
  <c r="S351" i="6" s="1"/>
  <c r="R351" i="6" a="1"/>
  <c r="R351" i="6" s="1"/>
  <c r="Q351" i="6" a="1"/>
  <c r="Q351" i="6" s="1"/>
  <c r="P351" i="6" a="1"/>
  <c r="P351" i="6" s="1"/>
  <c r="O351" i="6" a="1"/>
  <c r="O351" i="6" s="1"/>
  <c r="N351" i="6" a="1"/>
  <c r="N351" i="6" s="1"/>
  <c r="M351" i="6" a="1"/>
  <c r="M351" i="6" s="1"/>
  <c r="L351" i="6" a="1"/>
  <c r="L351" i="6" s="1"/>
  <c r="K351" i="6" a="1"/>
  <c r="K351" i="6" s="1"/>
  <c r="AI350" i="6" a="1"/>
  <c r="AI350" i="6" s="1"/>
  <c r="AH350" i="6" a="1"/>
  <c r="AH350" i="6" s="1"/>
  <c r="AG350" i="6" a="1"/>
  <c r="AG350" i="6" s="1"/>
  <c r="AF350" i="6" a="1"/>
  <c r="AF350" i="6" s="1"/>
  <c r="AE350" i="6" a="1"/>
  <c r="AE350" i="6" s="1"/>
  <c r="AD350" i="6" a="1"/>
  <c r="AD350" i="6" s="1"/>
  <c r="AC350" i="6" a="1"/>
  <c r="AC350" i="6" s="1"/>
  <c r="AB350" i="6" a="1"/>
  <c r="AB350" i="6" s="1"/>
  <c r="AA350" i="6" a="1"/>
  <c r="AA350" i="6" s="1"/>
  <c r="Z350" i="6" a="1"/>
  <c r="Z350" i="6" s="1"/>
  <c r="Y350" i="6" a="1"/>
  <c r="Y350" i="6" s="1"/>
  <c r="X350" i="6" a="1"/>
  <c r="X350" i="6" s="1"/>
  <c r="W350" i="6" a="1"/>
  <c r="W350" i="6" s="1"/>
  <c r="V350" i="6"/>
  <c r="V350" i="6" a="1"/>
  <c r="U350" i="6"/>
  <c r="U350" i="6" a="1"/>
  <c r="T350" i="6"/>
  <c r="T350" i="6" a="1"/>
  <c r="S350" i="6" a="1"/>
  <c r="S350" i="6" s="1"/>
  <c r="R350" i="6" a="1"/>
  <c r="R350" i="6" s="1"/>
  <c r="Q350" i="6" a="1"/>
  <c r="Q350" i="6" s="1"/>
  <c r="P350" i="6" a="1"/>
  <c r="P350" i="6" s="1"/>
  <c r="O350" i="6" a="1"/>
  <c r="O350" i="6" s="1"/>
  <c r="N350" i="6" a="1"/>
  <c r="N350" i="6" s="1"/>
  <c r="M350" i="6" a="1"/>
  <c r="M350" i="6" s="1"/>
  <c r="L350" i="6" a="1"/>
  <c r="L350" i="6" s="1"/>
  <c r="K350" i="6" a="1"/>
  <c r="K350" i="6" s="1"/>
  <c r="AI349" i="6" a="1"/>
  <c r="AI349" i="6" s="1"/>
  <c r="AH349" i="6" a="1"/>
  <c r="AH349" i="6" s="1"/>
  <c r="AG349" i="6" a="1"/>
  <c r="AG349" i="6" s="1"/>
  <c r="AF349" i="6" a="1"/>
  <c r="AF349" i="6" s="1"/>
  <c r="AE349" i="6" a="1"/>
  <c r="AE349" i="6" s="1"/>
  <c r="AD349" i="6" a="1"/>
  <c r="AD349" i="6" s="1"/>
  <c r="AC349" i="6" a="1"/>
  <c r="AC349" i="6" s="1"/>
  <c r="AB349" i="6" a="1"/>
  <c r="AB349" i="6" s="1"/>
  <c r="AA349" i="6" a="1"/>
  <c r="AA349" i="6" s="1"/>
  <c r="Z349" i="6"/>
  <c r="Z349" i="6" a="1"/>
  <c r="Y349" i="6"/>
  <c r="Y349" i="6" a="1"/>
  <c r="X349" i="6"/>
  <c r="X349" i="6" a="1"/>
  <c r="W349" i="6" a="1"/>
  <c r="W349" i="6" s="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a="1"/>
  <c r="L349" i="6" s="1"/>
  <c r="K349" i="6" a="1"/>
  <c r="K349" i="6" s="1"/>
  <c r="AI348" i="6" a="1"/>
  <c r="AI348" i="6" s="1"/>
  <c r="AH348" i="6" a="1"/>
  <c r="AH348" i="6" s="1"/>
  <c r="AG348" i="6" a="1"/>
  <c r="AG348" i="6" s="1"/>
  <c r="AF348" i="6" a="1"/>
  <c r="AF348" i="6" s="1"/>
  <c r="AE348" i="6" a="1"/>
  <c r="AE348" i="6" s="1"/>
  <c r="AD348" i="6" a="1"/>
  <c r="AD348" i="6" s="1"/>
  <c r="AC348" i="6" a="1"/>
  <c r="AC348" i="6" s="1"/>
  <c r="AB348" i="6" a="1"/>
  <c r="AB348" i="6" s="1"/>
  <c r="AA348" i="6" a="1"/>
  <c r="AA348" i="6" s="1"/>
  <c r="Z348" i="6" a="1"/>
  <c r="Z348" i="6" s="1"/>
  <c r="Y348" i="6" a="1"/>
  <c r="Y348" i="6" s="1"/>
  <c r="X348" i="6" a="1"/>
  <c r="X348" i="6" s="1"/>
  <c r="W348" i="6" a="1"/>
  <c r="W348" i="6" s="1"/>
  <c r="V348" i="6"/>
  <c r="V348" i="6" a="1"/>
  <c r="U348" i="6"/>
  <c r="U348" i="6" a="1"/>
  <c r="T348" i="6"/>
  <c r="T348" i="6" a="1"/>
  <c r="S348" i="6" a="1"/>
  <c r="S348" i="6" s="1"/>
  <c r="R348" i="6" a="1"/>
  <c r="R348" i="6" s="1"/>
  <c r="Q348" i="6" a="1"/>
  <c r="Q348" i="6" s="1"/>
  <c r="P348" i="6" a="1"/>
  <c r="P348" i="6" s="1"/>
  <c r="O348" i="6" a="1"/>
  <c r="O348" i="6" s="1"/>
  <c r="N348" i="6" a="1"/>
  <c r="N348" i="6" s="1"/>
  <c r="M348" i="6" a="1"/>
  <c r="M348" i="6" s="1"/>
  <c r="L348" i="6" a="1"/>
  <c r="L348" i="6" s="1"/>
  <c r="K348" i="6" a="1"/>
  <c r="K348" i="6" s="1"/>
  <c r="AI347" i="6" a="1"/>
  <c r="AI347" i="6" s="1"/>
  <c r="AH347" i="6" a="1"/>
  <c r="AH347" i="6" s="1"/>
  <c r="AG347" i="6" a="1"/>
  <c r="AG347" i="6" s="1"/>
  <c r="AF347" i="6" a="1"/>
  <c r="AF347" i="6" s="1"/>
  <c r="AE347" i="6" a="1"/>
  <c r="AE347" i="6" s="1"/>
  <c r="AD347" i="6" a="1"/>
  <c r="AD347" i="6" s="1"/>
  <c r="AC347" i="6" a="1"/>
  <c r="AC347" i="6" s="1"/>
  <c r="AB347" i="6" a="1"/>
  <c r="AB347" i="6" s="1"/>
  <c r="AA347" i="6" a="1"/>
  <c r="AA347" i="6" s="1"/>
  <c r="Z347" i="6"/>
  <c r="Z347" i="6" a="1"/>
  <c r="Y347" i="6"/>
  <c r="Y347" i="6" a="1"/>
  <c r="X347" i="6"/>
  <c r="X347" i="6" a="1"/>
  <c r="W347" i="6" a="1"/>
  <c r="W347" i="6" s="1"/>
  <c r="V347" i="6" a="1"/>
  <c r="V347" i="6" s="1"/>
  <c r="U347" i="6" a="1"/>
  <c r="U347" i="6" s="1"/>
  <c r="T347" i="6" a="1"/>
  <c r="T347" i="6" s="1"/>
  <c r="S347" i="6" a="1"/>
  <c r="S347" i="6" s="1"/>
  <c r="R347" i="6" a="1"/>
  <c r="R347" i="6" s="1"/>
  <c r="Q347" i="6" a="1"/>
  <c r="Q347" i="6" s="1"/>
  <c r="P347" i="6" a="1"/>
  <c r="P347" i="6" s="1"/>
  <c r="O347" i="6" a="1"/>
  <c r="O347" i="6" s="1"/>
  <c r="N347" i="6" a="1"/>
  <c r="N347" i="6" s="1"/>
  <c r="M347" i="6" a="1"/>
  <c r="M347" i="6" s="1"/>
  <c r="L347" i="6" a="1"/>
  <c r="L347" i="6" s="1"/>
  <c r="K347" i="6" a="1"/>
  <c r="K347" i="6" s="1"/>
  <c r="AI346" i="6" a="1"/>
  <c r="AI346" i="6" s="1"/>
  <c r="AH346" i="6" a="1"/>
  <c r="AH346" i="6" s="1"/>
  <c r="AG346" i="6" a="1"/>
  <c r="AG346" i="6" s="1"/>
  <c r="AF346" i="6" a="1"/>
  <c r="AF346" i="6" s="1"/>
  <c r="AE346" i="6" a="1"/>
  <c r="AE346" i="6" s="1"/>
  <c r="AD346" i="6" a="1"/>
  <c r="AD346" i="6" s="1"/>
  <c r="AC346" i="6" a="1"/>
  <c r="AC346" i="6" s="1"/>
  <c r="AB346" i="6" a="1"/>
  <c r="AB346" i="6" s="1"/>
  <c r="AA346" i="6" a="1"/>
  <c r="AA346" i="6" s="1"/>
  <c r="Z346" i="6" a="1"/>
  <c r="Z346" i="6" s="1"/>
  <c r="Y346" i="6" a="1"/>
  <c r="Y346" i="6" s="1"/>
  <c r="X346" i="6" a="1"/>
  <c r="X346" i="6" s="1"/>
  <c r="W346" i="6" a="1"/>
  <c r="W346" i="6" s="1"/>
  <c r="V346" i="6"/>
  <c r="V346" i="6" a="1"/>
  <c r="U346" i="6"/>
  <c r="U346" i="6" a="1"/>
  <c r="T346" i="6"/>
  <c r="T346" i="6" a="1"/>
  <c r="S346" i="6" a="1"/>
  <c r="S346" i="6" s="1"/>
  <c r="R346" i="6" a="1"/>
  <c r="R346" i="6" s="1"/>
  <c r="Q346" i="6" a="1"/>
  <c r="Q346" i="6" s="1"/>
  <c r="P346" i="6" a="1"/>
  <c r="P346" i="6" s="1"/>
  <c r="O346" i="6" a="1"/>
  <c r="O346" i="6" s="1"/>
  <c r="N346" i="6" a="1"/>
  <c r="N346" i="6" s="1"/>
  <c r="M346" i="6" a="1"/>
  <c r="M346" i="6" s="1"/>
  <c r="L346" i="6" a="1"/>
  <c r="L346" i="6" s="1"/>
  <c r="K346" i="6" a="1"/>
  <c r="K346" i="6" s="1"/>
  <c r="AI345" i="6" a="1"/>
  <c r="AI345" i="6" s="1"/>
  <c r="AH345" i="6" a="1"/>
  <c r="AH345" i="6" s="1"/>
  <c r="AG345" i="6" a="1"/>
  <c r="AG345" i="6" s="1"/>
  <c r="AF345" i="6" a="1"/>
  <c r="AF345" i="6" s="1"/>
  <c r="AE345" i="6" a="1"/>
  <c r="AE345" i="6" s="1"/>
  <c r="AD345" i="6" a="1"/>
  <c r="AD345" i="6" s="1"/>
  <c r="AC345" i="6" a="1"/>
  <c r="AC345" i="6" s="1"/>
  <c r="AB345" i="6" a="1"/>
  <c r="AB345" i="6" s="1"/>
  <c r="AA345" i="6" a="1"/>
  <c r="AA345" i="6" s="1"/>
  <c r="Z345" i="6"/>
  <c r="Z345" i="6" a="1"/>
  <c r="Y345" i="6"/>
  <c r="Y345" i="6" a="1"/>
  <c r="X345" i="6"/>
  <c r="X345" i="6" a="1"/>
  <c r="W345" i="6" a="1"/>
  <c r="W345" i="6" s="1"/>
  <c r="V345" i="6" a="1"/>
  <c r="V345" i="6" s="1"/>
  <c r="U345" i="6" a="1"/>
  <c r="U345" i="6" s="1"/>
  <c r="T345" i="6" a="1"/>
  <c r="T345" i="6" s="1"/>
  <c r="S345" i="6" a="1"/>
  <c r="S345" i="6" s="1"/>
  <c r="R345" i="6" a="1"/>
  <c r="R345" i="6" s="1"/>
  <c r="Q345" i="6" a="1"/>
  <c r="Q345" i="6" s="1"/>
  <c r="P345" i="6" a="1"/>
  <c r="P345" i="6" s="1"/>
  <c r="O345" i="6" a="1"/>
  <c r="O345" i="6" s="1"/>
  <c r="N345" i="6" a="1"/>
  <c r="N345" i="6" s="1"/>
  <c r="M345" i="6" a="1"/>
  <c r="M345" i="6" s="1"/>
  <c r="L345" i="6" a="1"/>
  <c r="L345" i="6" s="1"/>
  <c r="K345" i="6" a="1"/>
  <c r="K345" i="6" s="1"/>
  <c r="AI344" i="6" a="1"/>
  <c r="AI344" i="6" s="1"/>
  <c r="AH344" i="6" a="1"/>
  <c r="AH344" i="6" s="1"/>
  <c r="AG344" i="6" a="1"/>
  <c r="AG344" i="6" s="1"/>
  <c r="AF344" i="6" a="1"/>
  <c r="AF344" i="6" s="1"/>
  <c r="AE344" i="6" a="1"/>
  <c r="AE344" i="6" s="1"/>
  <c r="AD344" i="6" a="1"/>
  <c r="AD344" i="6" s="1"/>
  <c r="AC344" i="6" a="1"/>
  <c r="AC344" i="6" s="1"/>
  <c r="AB344" i="6" a="1"/>
  <c r="AB344" i="6" s="1"/>
  <c r="AA344" i="6" a="1"/>
  <c r="AA344" i="6" s="1"/>
  <c r="Z344" i="6" a="1"/>
  <c r="Z344" i="6" s="1"/>
  <c r="Y344" i="6" a="1"/>
  <c r="Y344" i="6" s="1"/>
  <c r="X344" i="6" a="1"/>
  <c r="X344" i="6" s="1"/>
  <c r="W344" i="6" a="1"/>
  <c r="W344" i="6" s="1"/>
  <c r="V344" i="6"/>
  <c r="V344" i="6" a="1"/>
  <c r="U344" i="6"/>
  <c r="U344" i="6" a="1"/>
  <c r="T344" i="6"/>
  <c r="T344" i="6" a="1"/>
  <c r="S344" i="6" a="1"/>
  <c r="S344" i="6" s="1"/>
  <c r="R344" i="6" a="1"/>
  <c r="R344" i="6" s="1"/>
  <c r="Q344" i="6" a="1"/>
  <c r="Q344" i="6" s="1"/>
  <c r="P344" i="6" a="1"/>
  <c r="P344" i="6" s="1"/>
  <c r="O344" i="6" a="1"/>
  <c r="O344" i="6" s="1"/>
  <c r="N344" i="6" a="1"/>
  <c r="N344" i="6" s="1"/>
  <c r="M344" i="6" a="1"/>
  <c r="M344" i="6" s="1"/>
  <c r="L344" i="6" a="1"/>
  <c r="L344" i="6" s="1"/>
  <c r="K344" i="6" a="1"/>
  <c r="K344" i="6" s="1"/>
  <c r="AI343" i="6" a="1"/>
  <c r="AI343" i="6" s="1"/>
  <c r="AH343" i="6" a="1"/>
  <c r="AH343" i="6" s="1"/>
  <c r="AG343" i="6" a="1"/>
  <c r="AG343" i="6" s="1"/>
  <c r="AF343" i="6" a="1"/>
  <c r="AF343" i="6" s="1"/>
  <c r="AE343" i="6" a="1"/>
  <c r="AE343" i="6" s="1"/>
  <c r="AD343" i="6" a="1"/>
  <c r="AD343" i="6" s="1"/>
  <c r="AC343" i="6" a="1"/>
  <c r="AC343" i="6" s="1"/>
  <c r="AB343" i="6" a="1"/>
  <c r="AB343" i="6" s="1"/>
  <c r="AA343" i="6" a="1"/>
  <c r="AA343" i="6" s="1"/>
  <c r="Z343" i="6"/>
  <c r="Z343" i="6" a="1"/>
  <c r="Y343" i="6"/>
  <c r="Y343" i="6" a="1"/>
  <c r="X343" i="6"/>
  <c r="X343" i="6" a="1"/>
  <c r="W343" i="6" a="1"/>
  <c r="W343" i="6" s="1"/>
  <c r="V343" i="6" a="1"/>
  <c r="V343" i="6" s="1"/>
  <c r="U343" i="6" a="1"/>
  <c r="U343" i="6" s="1"/>
  <c r="T343" i="6" a="1"/>
  <c r="T343" i="6" s="1"/>
  <c r="S343" i="6" a="1"/>
  <c r="S343" i="6" s="1"/>
  <c r="R343" i="6" a="1"/>
  <c r="R343" i="6" s="1"/>
  <c r="Q343" i="6" a="1"/>
  <c r="Q343" i="6" s="1"/>
  <c r="P343" i="6" a="1"/>
  <c r="P343" i="6" s="1"/>
  <c r="O343" i="6" a="1"/>
  <c r="O343" i="6" s="1"/>
  <c r="N343" i="6" a="1"/>
  <c r="N343" i="6" s="1"/>
  <c r="M343" i="6" a="1"/>
  <c r="M343" i="6" s="1"/>
  <c r="L343" i="6" a="1"/>
  <c r="L343" i="6" s="1"/>
  <c r="K343" i="6" a="1"/>
  <c r="K343" i="6" s="1"/>
  <c r="AI342" i="6" a="1"/>
  <c r="AI342" i="6" s="1"/>
  <c r="AH342" i="6" a="1"/>
  <c r="AH342" i="6" s="1"/>
  <c r="AG342" i="6" a="1"/>
  <c r="AG342" i="6" s="1"/>
  <c r="AF342" i="6" a="1"/>
  <c r="AF342" i="6" s="1"/>
  <c r="AE342" i="6" a="1"/>
  <c r="AE342" i="6" s="1"/>
  <c r="AD342" i="6" a="1"/>
  <c r="AD342" i="6" s="1"/>
  <c r="AC342" i="6" a="1"/>
  <c r="AC342" i="6" s="1"/>
  <c r="AB342" i="6" a="1"/>
  <c r="AB342" i="6" s="1"/>
  <c r="AA342" i="6" a="1"/>
  <c r="AA342" i="6" s="1"/>
  <c r="Z342" i="6" a="1"/>
  <c r="Z342" i="6" s="1"/>
  <c r="Y342" i="6" a="1"/>
  <c r="Y342" i="6" s="1"/>
  <c r="X342" i="6" a="1"/>
  <c r="X342" i="6" s="1"/>
  <c r="W342" i="6" a="1"/>
  <c r="W342" i="6" s="1"/>
  <c r="V342" i="6"/>
  <c r="V342" i="6" a="1"/>
  <c r="U342" i="6"/>
  <c r="U342" i="6" a="1"/>
  <c r="T342" i="6"/>
  <c r="T342" i="6" a="1"/>
  <c r="S342" i="6" a="1"/>
  <c r="S342" i="6" s="1"/>
  <c r="R342" i="6" a="1"/>
  <c r="R342" i="6" s="1"/>
  <c r="Q342" i="6" a="1"/>
  <c r="Q342" i="6" s="1"/>
  <c r="P342" i="6" a="1"/>
  <c r="P342" i="6" s="1"/>
  <c r="O342" i="6" a="1"/>
  <c r="O342" i="6" s="1"/>
  <c r="N342" i="6" a="1"/>
  <c r="N342" i="6" s="1"/>
  <c r="M342" i="6" a="1"/>
  <c r="M342" i="6" s="1"/>
  <c r="L342" i="6" a="1"/>
  <c r="L342" i="6" s="1"/>
  <c r="K342" i="6" a="1"/>
  <c r="K342" i="6" s="1"/>
  <c r="AI341" i="6" a="1"/>
  <c r="AI341" i="6" s="1"/>
  <c r="AH341" i="6" a="1"/>
  <c r="AH341" i="6" s="1"/>
  <c r="AG341" i="6" a="1"/>
  <c r="AG341" i="6" s="1"/>
  <c r="AF341" i="6" a="1"/>
  <c r="AF341" i="6" s="1"/>
  <c r="AE341" i="6" a="1"/>
  <c r="AE341" i="6" s="1"/>
  <c r="AD341" i="6" a="1"/>
  <c r="AD341" i="6" s="1"/>
  <c r="AC341" i="6" a="1"/>
  <c r="AC341" i="6" s="1"/>
  <c r="AB341" i="6" a="1"/>
  <c r="AB341" i="6" s="1"/>
  <c r="AA341" i="6" a="1"/>
  <c r="AA341" i="6" s="1"/>
  <c r="Z341" i="6"/>
  <c r="Z341" i="6" a="1"/>
  <c r="Y341" i="6"/>
  <c r="Y341" i="6" a="1"/>
  <c r="X341" i="6"/>
  <c r="X341" i="6" a="1"/>
  <c r="W341" i="6" a="1"/>
  <c r="W341" i="6" s="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a="1"/>
  <c r="AD340" i="6" s="1"/>
  <c r="AC340" i="6" a="1"/>
  <c r="AC340" i="6" s="1"/>
  <c r="AB340" i="6" a="1"/>
  <c r="AB340" i="6" s="1"/>
  <c r="AA340" i="6" a="1"/>
  <c r="AA340" i="6" s="1"/>
  <c r="Z340" i="6" a="1"/>
  <c r="Z340" i="6" s="1"/>
  <c r="Y340" i="6" a="1"/>
  <c r="Y340" i="6" s="1"/>
  <c r="X340" i="6" a="1"/>
  <c r="X340" i="6" s="1"/>
  <c r="W340" i="6" a="1"/>
  <c r="W340" i="6" s="1"/>
  <c r="V340" i="6"/>
  <c r="V340" i="6" a="1"/>
  <c r="U340" i="6"/>
  <c r="U340" i="6" a="1"/>
  <c r="T340" i="6"/>
  <c r="T340" i="6" a="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a="1"/>
  <c r="AH339" i="6" s="1"/>
  <c r="AG339" i="6" a="1"/>
  <c r="AG339" i="6" s="1"/>
  <c r="AF339" i="6" a="1"/>
  <c r="AF339" i="6" s="1"/>
  <c r="AE339" i="6" a="1"/>
  <c r="AE339" i="6" s="1"/>
  <c r="AD339" i="6" a="1"/>
  <c r="AD339" i="6" s="1"/>
  <c r="AC339" i="6" a="1"/>
  <c r="AC339" i="6" s="1"/>
  <c r="AB339" i="6" a="1"/>
  <c r="AB339" i="6" s="1"/>
  <c r="AA339" i="6" a="1"/>
  <c r="AA339" i="6" s="1"/>
  <c r="Z339" i="6"/>
  <c r="Z339" i="6" a="1"/>
  <c r="Y339" i="6"/>
  <c r="Y339" i="6" a="1"/>
  <c r="X339" i="6"/>
  <c r="X339" i="6" a="1"/>
  <c r="W339" i="6" a="1"/>
  <c r="W339" i="6" s="1"/>
  <c r="V339" i="6" a="1"/>
  <c r="V339" i="6" s="1"/>
  <c r="U339" i="6" a="1"/>
  <c r="U339" i="6" s="1"/>
  <c r="T339" i="6" a="1"/>
  <c r="T339" i="6" s="1"/>
  <c r="S339" i="6" a="1"/>
  <c r="S339" i="6" s="1"/>
  <c r="R339" i="6" a="1"/>
  <c r="R339" i="6" s="1"/>
  <c r="Q339" i="6" a="1"/>
  <c r="Q339" i="6" s="1"/>
  <c r="P339" i="6" a="1"/>
  <c r="P339" i="6" s="1"/>
  <c r="O339" i="6" a="1"/>
  <c r="O339" i="6" s="1"/>
  <c r="N339" i="6" a="1"/>
  <c r="N339" i="6" s="1"/>
  <c r="M339" i="6" a="1"/>
  <c r="M339" i="6" s="1"/>
  <c r="L339" i="6" a="1"/>
  <c r="L339" i="6" s="1"/>
  <c r="K339" i="6" a="1"/>
  <c r="K339" i="6" s="1"/>
  <c r="AI338" i="6" a="1"/>
  <c r="AI338" i="6" s="1"/>
  <c r="AH338" i="6" a="1"/>
  <c r="AH338" i="6" s="1"/>
  <c r="AG338" i="6" a="1"/>
  <c r="AG338" i="6" s="1"/>
  <c r="AF338" i="6" a="1"/>
  <c r="AF338" i="6" s="1"/>
  <c r="AE338" i="6" a="1"/>
  <c r="AE338" i="6" s="1"/>
  <c r="AD338" i="6" a="1"/>
  <c r="AD338" i="6" s="1"/>
  <c r="AC338" i="6" a="1"/>
  <c r="AC338" i="6" s="1"/>
  <c r="AB338" i="6" a="1"/>
  <c r="AB338" i="6" s="1"/>
  <c r="AA338" i="6" a="1"/>
  <c r="AA338" i="6" s="1"/>
  <c r="Z338" i="6" a="1"/>
  <c r="Z338" i="6" s="1"/>
  <c r="Y338" i="6" a="1"/>
  <c r="Y338" i="6" s="1"/>
  <c r="X338" i="6" a="1"/>
  <c r="X338" i="6" s="1"/>
  <c r="W338" i="6" a="1"/>
  <c r="W338" i="6" s="1"/>
  <c r="V338" i="6"/>
  <c r="V338" i="6" a="1"/>
  <c r="U338" i="6"/>
  <c r="U338" i="6" a="1"/>
  <c r="T338" i="6"/>
  <c r="T338" i="6" a="1"/>
  <c r="S338" i="6" a="1"/>
  <c r="S338" i="6" s="1"/>
  <c r="R338" i="6" a="1"/>
  <c r="R338" i="6" s="1"/>
  <c r="Q338" i="6" a="1"/>
  <c r="Q338" i="6" s="1"/>
  <c r="P338" i="6" a="1"/>
  <c r="P338" i="6" s="1"/>
  <c r="O338" i="6" a="1"/>
  <c r="O338" i="6" s="1"/>
  <c r="N338" i="6" a="1"/>
  <c r="N338" i="6" s="1"/>
  <c r="M338" i="6" a="1"/>
  <c r="M338" i="6" s="1"/>
  <c r="L338" i="6" a="1"/>
  <c r="L338" i="6" s="1"/>
  <c r="K338" i="6" a="1"/>
  <c r="K338" i="6" s="1"/>
  <c r="AI337" i="6" a="1"/>
  <c r="AI337" i="6" s="1"/>
  <c r="AH337" i="6" a="1"/>
  <c r="AH337" i="6" s="1"/>
  <c r="AG337" i="6" a="1"/>
  <c r="AG337" i="6" s="1"/>
  <c r="AF337" i="6" a="1"/>
  <c r="AF337" i="6" s="1"/>
  <c r="AE337" i="6" a="1"/>
  <c r="AE337" i="6" s="1"/>
  <c r="AD337" i="6" a="1"/>
  <c r="AD337" i="6" s="1"/>
  <c r="AC337" i="6" a="1"/>
  <c r="AC337" i="6" s="1"/>
  <c r="AB337" i="6" a="1"/>
  <c r="AB337" i="6" s="1"/>
  <c r="AA337" i="6" a="1"/>
  <c r="AA337" i="6" s="1"/>
  <c r="Z337" i="6"/>
  <c r="Z337" i="6" a="1"/>
  <c r="Y337" i="6"/>
  <c r="Y337" i="6" a="1"/>
  <c r="X337" i="6"/>
  <c r="X337" i="6" a="1"/>
  <c r="W337" i="6" a="1"/>
  <c r="W337" i="6" s="1"/>
  <c r="V337" i="6" a="1"/>
  <c r="V337" i="6" s="1"/>
  <c r="U337" i="6" a="1"/>
  <c r="U337" i="6" s="1"/>
  <c r="T337" i="6" a="1"/>
  <c r="T337" i="6" s="1"/>
  <c r="S337" i="6" a="1"/>
  <c r="S337" i="6" s="1"/>
  <c r="R337" i="6" a="1"/>
  <c r="R337" i="6" s="1"/>
  <c r="Q337" i="6" a="1"/>
  <c r="Q337" i="6" s="1"/>
  <c r="P337" i="6" a="1"/>
  <c r="P337" i="6" s="1"/>
  <c r="O337" i="6" a="1"/>
  <c r="O337" i="6" s="1"/>
  <c r="N337" i="6" a="1"/>
  <c r="N337" i="6" s="1"/>
  <c r="M337" i="6" a="1"/>
  <c r="M337" i="6" s="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a="1"/>
  <c r="AB336" i="6" s="1"/>
  <c r="AA336" i="6" a="1"/>
  <c r="AA336" i="6" s="1"/>
  <c r="Z336" i="6" a="1"/>
  <c r="Z336" i="6" s="1"/>
  <c r="Y336" i="6" a="1"/>
  <c r="Y336" i="6" s="1"/>
  <c r="X336" i="6" a="1"/>
  <c r="X336" i="6" s="1"/>
  <c r="W336" i="6" a="1"/>
  <c r="W336" i="6" s="1"/>
  <c r="V336" i="6"/>
  <c r="V336" i="6" a="1"/>
  <c r="U336" i="6"/>
  <c r="U336" i="6" a="1"/>
  <c r="T336" i="6"/>
  <c r="T336" i="6" a="1"/>
  <c r="S336" i="6" a="1"/>
  <c r="S336" i="6" s="1"/>
  <c r="R336" i="6" a="1"/>
  <c r="R336" i="6" s="1"/>
  <c r="Q336" i="6" a="1"/>
  <c r="Q336" i="6" s="1"/>
  <c r="P336" i="6" a="1"/>
  <c r="P336" i="6" s="1"/>
  <c r="O336" i="6" a="1"/>
  <c r="O336" i="6" s="1"/>
  <c r="N336" i="6" a="1"/>
  <c r="N336" i="6" s="1"/>
  <c r="M336" i="6" a="1"/>
  <c r="M336" i="6" s="1"/>
  <c r="L336" i="6" a="1"/>
  <c r="L336" i="6" s="1"/>
  <c r="K336" i="6" a="1"/>
  <c r="K336" i="6" s="1"/>
  <c r="AI335" i="6" a="1"/>
  <c r="AI335" i="6" s="1"/>
  <c r="AH335" i="6" a="1"/>
  <c r="AH335" i="6" s="1"/>
  <c r="AG335" i="6" a="1"/>
  <c r="AG335" i="6" s="1"/>
  <c r="AF335" i="6" a="1"/>
  <c r="AF335" i="6" s="1"/>
  <c r="AE335" i="6" a="1"/>
  <c r="AE335" i="6" s="1"/>
  <c r="AD335" i="6" a="1"/>
  <c r="AD335" i="6" s="1"/>
  <c r="AC335" i="6" a="1"/>
  <c r="AC335" i="6" s="1"/>
  <c r="AB335" i="6" a="1"/>
  <c r="AB335" i="6" s="1"/>
  <c r="AA335" i="6" a="1"/>
  <c r="AA335" i="6" s="1"/>
  <c r="Z335" i="6"/>
  <c r="Z335" i="6" a="1"/>
  <c r="Y335" i="6"/>
  <c r="Y335" i="6" a="1"/>
  <c r="X335" i="6"/>
  <c r="X335" i="6" a="1"/>
  <c r="W335" i="6" a="1"/>
  <c r="W335" i="6" s="1"/>
  <c r="V335" i="6" a="1"/>
  <c r="V335" i="6" s="1"/>
  <c r="U335" i="6" a="1"/>
  <c r="U335" i="6" s="1"/>
  <c r="T335" i="6" a="1"/>
  <c r="T335" i="6" s="1"/>
  <c r="S335" i="6" a="1"/>
  <c r="S335" i="6" s="1"/>
  <c r="R335" i="6" a="1"/>
  <c r="R335" i="6" s="1"/>
  <c r="Q335" i="6" a="1"/>
  <c r="Q335" i="6" s="1"/>
  <c r="P335" i="6" a="1"/>
  <c r="P335" i="6" s="1"/>
  <c r="O335" i="6" a="1"/>
  <c r="O335" i="6" s="1"/>
  <c r="N335" i="6" a="1"/>
  <c r="N335" i="6" s="1"/>
  <c r="M335" i="6" a="1"/>
  <c r="M335" i="6" s="1"/>
  <c r="L335" i="6" a="1"/>
  <c r="L335" i="6" s="1"/>
  <c r="K335" i="6" a="1"/>
  <c r="K335" i="6" s="1"/>
  <c r="AI334" i="6" a="1"/>
  <c r="AI334" i="6" s="1"/>
  <c r="AH334" i="6" a="1"/>
  <c r="AH334" i="6" s="1"/>
  <c r="AG334" i="6" a="1"/>
  <c r="AG334" i="6" s="1"/>
  <c r="AF334" i="6" a="1"/>
  <c r="AF334" i="6" s="1"/>
  <c r="AE334" i="6" a="1"/>
  <c r="AE334" i="6" s="1"/>
  <c r="AD334" i="6" a="1"/>
  <c r="AD334" i="6" s="1"/>
  <c r="AC334" i="6" a="1"/>
  <c r="AC334" i="6" s="1"/>
  <c r="AB334" i="6" a="1"/>
  <c r="AB334" i="6" s="1"/>
  <c r="AA334" i="6" a="1"/>
  <c r="AA334" i="6" s="1"/>
  <c r="Z334" i="6" a="1"/>
  <c r="Z334" i="6" s="1"/>
  <c r="Y334" i="6" a="1"/>
  <c r="Y334" i="6" s="1"/>
  <c r="X334" i="6" a="1"/>
  <c r="X334" i="6" s="1"/>
  <c r="W334" i="6" a="1"/>
  <c r="W334" i="6" s="1"/>
  <c r="V334" i="6"/>
  <c r="V334" i="6" a="1"/>
  <c r="U334" i="6"/>
  <c r="U334" i="6" a="1"/>
  <c r="T334" i="6"/>
  <c r="T334" i="6" a="1"/>
  <c r="S334" i="6" a="1"/>
  <c r="S334" i="6" s="1"/>
  <c r="R334" i="6" a="1"/>
  <c r="R334" i="6" s="1"/>
  <c r="Q334" i="6" a="1"/>
  <c r="Q334" i="6" s="1"/>
  <c r="P334" i="6" a="1"/>
  <c r="P334" i="6" s="1"/>
  <c r="O334" i="6" a="1"/>
  <c r="O334" i="6" s="1"/>
  <c r="N334" i="6" a="1"/>
  <c r="N334" i="6" s="1"/>
  <c r="M334" i="6" a="1"/>
  <c r="M334" i="6" s="1"/>
  <c r="L334" i="6" a="1"/>
  <c r="L334" i="6" s="1"/>
  <c r="K334" i="6" a="1"/>
  <c r="K334" i="6" s="1"/>
  <c r="AI333" i="6" a="1"/>
  <c r="AI333" i="6" s="1"/>
  <c r="AH333" i="6" a="1"/>
  <c r="AH333" i="6" s="1"/>
  <c r="AG333" i="6" a="1"/>
  <c r="AG333" i="6" s="1"/>
  <c r="AF333" i="6" a="1"/>
  <c r="AF333" i="6" s="1"/>
  <c r="AE333" i="6" a="1"/>
  <c r="AE333" i="6" s="1"/>
  <c r="AD333" i="6" a="1"/>
  <c r="AD333" i="6" s="1"/>
  <c r="AC333" i="6" a="1"/>
  <c r="AC333" i="6" s="1"/>
  <c r="AB333" i="6" a="1"/>
  <c r="AB333" i="6" s="1"/>
  <c r="AA333" i="6" a="1"/>
  <c r="AA333" i="6" s="1"/>
  <c r="Z333" i="6"/>
  <c r="Z333" i="6" a="1"/>
  <c r="Y333" i="6"/>
  <c r="Y333" i="6" a="1"/>
  <c r="X333" i="6"/>
  <c r="X333" i="6" a="1"/>
  <c r="W333" i="6" a="1"/>
  <c r="W333" i="6" s="1"/>
  <c r="V333" i="6" a="1"/>
  <c r="V333" i="6" s="1"/>
  <c r="U333" i="6" a="1"/>
  <c r="U333" i="6" s="1"/>
  <c r="T333" i="6" a="1"/>
  <c r="T333" i="6" s="1"/>
  <c r="S333" i="6" a="1"/>
  <c r="S333" i="6" s="1"/>
  <c r="R333" i="6" a="1"/>
  <c r="R333" i="6" s="1"/>
  <c r="Q333" i="6" a="1"/>
  <c r="Q333" i="6" s="1"/>
  <c r="P333" i="6" a="1"/>
  <c r="P333" i="6" s="1"/>
  <c r="O333" i="6" a="1"/>
  <c r="O333" i="6" s="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a="1"/>
  <c r="AC332" i="6" s="1"/>
  <c r="AB332" i="6" a="1"/>
  <c r="AB332" i="6" s="1"/>
  <c r="AA332" i="6" a="1"/>
  <c r="AA332" i="6" s="1"/>
  <c r="Z332" i="6" a="1"/>
  <c r="Z332" i="6" s="1"/>
  <c r="Y332" i="6" a="1"/>
  <c r="Y332" i="6" s="1"/>
  <c r="X332" i="6" a="1"/>
  <c r="X332" i="6" s="1"/>
  <c r="W332" i="6" a="1"/>
  <c r="W332" i="6" s="1"/>
  <c r="V332" i="6"/>
  <c r="V332" i="6" a="1"/>
  <c r="U332" i="6"/>
  <c r="U332" i="6" a="1"/>
  <c r="T332" i="6"/>
  <c r="T332" i="6" a="1"/>
  <c r="S332" i="6" a="1"/>
  <c r="S332" i="6" s="1"/>
  <c r="R332" i="6" a="1"/>
  <c r="R332" i="6" s="1"/>
  <c r="Q332" i="6" a="1"/>
  <c r="Q332" i="6" s="1"/>
  <c r="P332" i="6" a="1"/>
  <c r="P332" i="6" s="1"/>
  <c r="O332" i="6" a="1"/>
  <c r="O332" i="6" s="1"/>
  <c r="N332" i="6" a="1"/>
  <c r="N332" i="6" s="1"/>
  <c r="M332" i="6" a="1"/>
  <c r="M332" i="6" s="1"/>
  <c r="L332" i="6" a="1"/>
  <c r="L332" i="6" s="1"/>
  <c r="K332" i="6" a="1"/>
  <c r="K332" i="6" s="1"/>
  <c r="AI331" i="6" a="1"/>
  <c r="AI331" i="6" s="1"/>
  <c r="AH331" i="6" a="1"/>
  <c r="AH331" i="6" s="1"/>
  <c r="AG331" i="6" a="1"/>
  <c r="AG331" i="6" s="1"/>
  <c r="AF331" i="6" a="1"/>
  <c r="AF331" i="6" s="1"/>
  <c r="AE331" i="6" a="1"/>
  <c r="AE331" i="6" s="1"/>
  <c r="AD331" i="6" a="1"/>
  <c r="AD331" i="6" s="1"/>
  <c r="AC331" i="6" a="1"/>
  <c r="AC331" i="6" s="1"/>
  <c r="AB331" i="6" a="1"/>
  <c r="AB331" i="6" s="1"/>
  <c r="AA331" i="6" a="1"/>
  <c r="AA331" i="6" s="1"/>
  <c r="Z331" i="6"/>
  <c r="Z331" i="6" a="1"/>
  <c r="Y331" i="6"/>
  <c r="Y331" i="6" a="1"/>
  <c r="X331" i="6"/>
  <c r="X331" i="6" a="1"/>
  <c r="W331" i="6" a="1"/>
  <c r="W331" i="6" s="1"/>
  <c r="V331" i="6" a="1"/>
  <c r="V331" i="6" s="1"/>
  <c r="U331" i="6" a="1"/>
  <c r="U331" i="6" s="1"/>
  <c r="T331" i="6" a="1"/>
  <c r="T331" i="6" s="1"/>
  <c r="S331" i="6" a="1"/>
  <c r="S331" i="6" s="1"/>
  <c r="R331" i="6" a="1"/>
  <c r="R331" i="6" s="1"/>
  <c r="Q331" i="6" a="1"/>
  <c r="Q331" i="6" s="1"/>
  <c r="P331" i="6" a="1"/>
  <c r="P331" i="6" s="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c r="V330" i="6" a="1"/>
  <c r="U330" i="6"/>
  <c r="U330" i="6" a="1"/>
  <c r="T330" i="6"/>
  <c r="T330" i="6" a="1"/>
  <c r="S330" i="6" a="1"/>
  <c r="S330" i="6" s="1"/>
  <c r="R330" i="6" a="1"/>
  <c r="R330" i="6" s="1"/>
  <c r="Q330" i="6" a="1"/>
  <c r="Q330" i="6" s="1"/>
  <c r="P330" i="6" a="1"/>
  <c r="P330" i="6" s="1"/>
  <c r="O330" i="6" a="1"/>
  <c r="O330" i="6" s="1"/>
  <c r="N330" i="6" a="1"/>
  <c r="N330" i="6" s="1"/>
  <c r="M330" i="6" a="1"/>
  <c r="M330" i="6" s="1"/>
  <c r="L330" i="6" a="1"/>
  <c r="L330" i="6" s="1"/>
  <c r="K330" i="6" a="1"/>
  <c r="K330" i="6" s="1"/>
  <c r="AI329" i="6" a="1"/>
  <c r="AI329" i="6" s="1"/>
  <c r="AH329" i="6" a="1"/>
  <c r="AH329" i="6" s="1"/>
  <c r="AG329" i="6" a="1"/>
  <c r="AG329" i="6" s="1"/>
  <c r="AF329" i="6" a="1"/>
  <c r="AF329" i="6" s="1"/>
  <c r="AE329" i="6" a="1"/>
  <c r="AE329" i="6" s="1"/>
  <c r="AD329" i="6" a="1"/>
  <c r="AD329" i="6" s="1"/>
  <c r="AC329" i="6" a="1"/>
  <c r="AC329" i="6" s="1"/>
  <c r="AB329" i="6" a="1"/>
  <c r="AB329" i="6" s="1"/>
  <c r="AA329" i="6" a="1"/>
  <c r="AA329" i="6" s="1"/>
  <c r="Z329" i="6"/>
  <c r="Z329" i="6" a="1"/>
  <c r="Y329" i="6"/>
  <c r="Y329" i="6" a="1"/>
  <c r="X329" i="6"/>
  <c r="X329" i="6" a="1"/>
  <c r="W329" i="6" a="1"/>
  <c r="W329" i="6" s="1"/>
  <c r="V329" i="6" a="1"/>
  <c r="V329" i="6" s="1"/>
  <c r="U329" i="6" a="1"/>
  <c r="U329" i="6" s="1"/>
  <c r="T329" i="6" a="1"/>
  <c r="T329" i="6" s="1"/>
  <c r="S329" i="6" a="1"/>
  <c r="S329" i="6" s="1"/>
  <c r="R329" i="6" a="1"/>
  <c r="R329" i="6" s="1"/>
  <c r="Q329" i="6" a="1"/>
  <c r="Q329" i="6" s="1"/>
  <c r="P329" i="6" a="1"/>
  <c r="P329" i="6" s="1"/>
  <c r="O329" i="6" a="1"/>
  <c r="O329" i="6" s="1"/>
  <c r="N329" i="6" a="1"/>
  <c r="N329" i="6" s="1"/>
  <c r="M329" i="6" a="1"/>
  <c r="M329" i="6" s="1"/>
  <c r="L329" i="6" a="1"/>
  <c r="L329" i="6" s="1"/>
  <c r="K329" i="6" a="1"/>
  <c r="K329" i="6" s="1"/>
  <c r="AI328" i="6" a="1"/>
  <c r="AI328" i="6" s="1"/>
  <c r="AH328" i="6" a="1"/>
  <c r="AH328" i="6" s="1"/>
  <c r="AG328" i="6" a="1"/>
  <c r="AG328" i="6" s="1"/>
  <c r="AF328" i="6" a="1"/>
  <c r="AF328" i="6" s="1"/>
  <c r="AE328" i="6" a="1"/>
  <c r="AE328" i="6" s="1"/>
  <c r="AD328" i="6" a="1"/>
  <c r="AD328" i="6" s="1"/>
  <c r="AC328" i="6" a="1"/>
  <c r="AC328" i="6" s="1"/>
  <c r="AB328" i="6" a="1"/>
  <c r="AB328" i="6" s="1"/>
  <c r="AA328" i="6" a="1"/>
  <c r="AA328" i="6" s="1"/>
  <c r="Z328" i="6" a="1"/>
  <c r="Z328" i="6" s="1"/>
  <c r="Y328" i="6" a="1"/>
  <c r="Y328" i="6" s="1"/>
  <c r="X328" i="6" a="1"/>
  <c r="X328" i="6" s="1"/>
  <c r="W328" i="6" a="1"/>
  <c r="W328" i="6" s="1"/>
  <c r="V328" i="6"/>
  <c r="V328" i="6" a="1"/>
  <c r="U328" i="6"/>
  <c r="U328" i="6" a="1"/>
  <c r="T328" i="6"/>
  <c r="T328" i="6" a="1"/>
  <c r="S328" i="6" a="1"/>
  <c r="S328" i="6" s="1"/>
  <c r="R328" i="6" a="1"/>
  <c r="R328" i="6" s="1"/>
  <c r="Q328" i="6" a="1"/>
  <c r="Q328" i="6" s="1"/>
  <c r="P328" i="6" a="1"/>
  <c r="P328" i="6" s="1"/>
  <c r="O328" i="6" a="1"/>
  <c r="O328" i="6" s="1"/>
  <c r="N328" i="6" a="1"/>
  <c r="N328" i="6" s="1"/>
  <c r="M328" i="6" a="1"/>
  <c r="M328" i="6" s="1"/>
  <c r="L328" i="6" a="1"/>
  <c r="L328" i="6" s="1"/>
  <c r="K328" i="6" a="1"/>
  <c r="K328" i="6" s="1"/>
  <c r="AI327" i="6" a="1"/>
  <c r="AI327" i="6" s="1"/>
  <c r="AH327" i="6" a="1"/>
  <c r="AH327" i="6" s="1"/>
  <c r="AG327" i="6" a="1"/>
  <c r="AG327" i="6" s="1"/>
  <c r="AF327" i="6" a="1"/>
  <c r="AF327" i="6" s="1"/>
  <c r="AE327" i="6" a="1"/>
  <c r="AE327" i="6" s="1"/>
  <c r="AD327" i="6" a="1"/>
  <c r="AD327" i="6" s="1"/>
  <c r="AC327" i="6" a="1"/>
  <c r="AC327" i="6" s="1"/>
  <c r="AB327" i="6" a="1"/>
  <c r="AB327" i="6" s="1"/>
  <c r="AA327" i="6" a="1"/>
  <c r="AA327" i="6" s="1"/>
  <c r="Z327" i="6"/>
  <c r="Z327" i="6" a="1"/>
  <c r="Y327" i="6"/>
  <c r="Y327" i="6" a="1"/>
  <c r="X327" i="6"/>
  <c r="X327" i="6" a="1"/>
  <c r="W327" i="6" a="1"/>
  <c r="W327" i="6" s="1"/>
  <c r="V327" i="6" a="1"/>
  <c r="V327" i="6" s="1"/>
  <c r="U327" i="6" a="1"/>
  <c r="U327" i="6" s="1"/>
  <c r="T327" i="6" a="1"/>
  <c r="T327" i="6" s="1"/>
  <c r="S327" i="6" a="1"/>
  <c r="S327" i="6" s="1"/>
  <c r="R327" i="6" a="1"/>
  <c r="R327" i="6" s="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a="1"/>
  <c r="AD326" i="6" s="1"/>
  <c r="AC326" i="6" a="1"/>
  <c r="AC326" i="6" s="1"/>
  <c r="AB326" i="6" a="1"/>
  <c r="AB326" i="6" s="1"/>
  <c r="AA326" i="6" a="1"/>
  <c r="AA326" i="6" s="1"/>
  <c r="Z326" i="6" a="1"/>
  <c r="Z326" i="6" s="1"/>
  <c r="Y326" i="6" a="1"/>
  <c r="Y326" i="6" s="1"/>
  <c r="X326" i="6" a="1"/>
  <c r="X326" i="6" s="1"/>
  <c r="W326" i="6" a="1"/>
  <c r="W326" i="6" s="1"/>
  <c r="V326" i="6"/>
  <c r="V326" i="6" a="1"/>
  <c r="U326" i="6"/>
  <c r="U326" i="6" a="1"/>
  <c r="T326" i="6"/>
  <c r="T326" i="6" a="1"/>
  <c r="S326" i="6" a="1"/>
  <c r="S326" i="6" s="1"/>
  <c r="R326" i="6" a="1"/>
  <c r="R326" i="6" s="1"/>
  <c r="Q326" i="6" a="1"/>
  <c r="Q326" i="6" s="1"/>
  <c r="P326" i="6" a="1"/>
  <c r="P326" i="6" s="1"/>
  <c r="O326" i="6" a="1"/>
  <c r="O326" i="6" s="1"/>
  <c r="N326" i="6" a="1"/>
  <c r="N326" i="6" s="1"/>
  <c r="M326" i="6" a="1"/>
  <c r="M326" i="6" s="1"/>
  <c r="L326" i="6" a="1"/>
  <c r="L326" i="6" s="1"/>
  <c r="K326" i="6" a="1"/>
  <c r="K326" i="6" s="1"/>
  <c r="AI325" i="6" a="1"/>
  <c r="AI325" i="6" s="1"/>
  <c r="AH325" i="6" a="1"/>
  <c r="AH325" i="6" s="1"/>
  <c r="AG325" i="6" a="1"/>
  <c r="AG325" i="6" s="1"/>
  <c r="AF325" i="6" a="1"/>
  <c r="AF325" i="6" s="1"/>
  <c r="AE325" i="6" a="1"/>
  <c r="AE325" i="6" s="1"/>
  <c r="AD325" i="6" a="1"/>
  <c r="AD325" i="6" s="1"/>
  <c r="AC325" i="6" a="1"/>
  <c r="AC325" i="6" s="1"/>
  <c r="AB325" i="6" a="1"/>
  <c r="AB325" i="6" s="1"/>
  <c r="AA325" i="6" a="1"/>
  <c r="AA325" i="6" s="1"/>
  <c r="Z325" i="6"/>
  <c r="Z325" i="6" a="1"/>
  <c r="Y325" i="6"/>
  <c r="Y325" i="6" a="1"/>
  <c r="X325" i="6"/>
  <c r="X325" i="6" a="1"/>
  <c r="W325" i="6" a="1"/>
  <c r="W325" i="6" s="1"/>
  <c r="V325" i="6" a="1"/>
  <c r="V325" i="6" s="1"/>
  <c r="U325" i="6" a="1"/>
  <c r="U325" i="6" s="1"/>
  <c r="T325" i="6" a="1"/>
  <c r="T325" i="6" s="1"/>
  <c r="S325" i="6" a="1"/>
  <c r="S325" i="6" s="1"/>
  <c r="R325" i="6" a="1"/>
  <c r="R325" i="6" s="1"/>
  <c r="Q325" i="6" a="1"/>
  <c r="Q325" i="6" s="1"/>
  <c r="P325" i="6" a="1"/>
  <c r="P325" i="6" s="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a="1"/>
  <c r="AC324" i="6" s="1"/>
  <c r="AB324" i="6" a="1"/>
  <c r="AB324" i="6" s="1"/>
  <c r="AA324" i="6" a="1"/>
  <c r="AA324" i="6" s="1"/>
  <c r="Z324" i="6" a="1"/>
  <c r="Z324" i="6" s="1"/>
  <c r="Y324" i="6" a="1"/>
  <c r="Y324" i="6" s="1"/>
  <c r="X324" i="6" a="1"/>
  <c r="X324" i="6" s="1"/>
  <c r="W324" i="6" a="1"/>
  <c r="W324" i="6" s="1"/>
  <c r="V324" i="6"/>
  <c r="V324" i="6" a="1"/>
  <c r="U324" i="6"/>
  <c r="U324" i="6" a="1"/>
  <c r="T324" i="6"/>
  <c r="T324" i="6" a="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c r="Z323" i="6" a="1"/>
  <c r="Y323" i="6"/>
  <c r="Y323" i="6" a="1"/>
  <c r="X323" i="6"/>
  <c r="X323" i="6" a="1"/>
  <c r="W323" i="6" a="1"/>
  <c r="W323" i="6" s="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c r="V322" i="6" a="1"/>
  <c r="U322" i="6"/>
  <c r="U322" i="6" a="1"/>
  <c r="T322" i="6"/>
  <c r="T322" i="6" a="1"/>
  <c r="S322" i="6" a="1"/>
  <c r="S322" i="6" s="1"/>
  <c r="R322" i="6" a="1"/>
  <c r="R322" i="6" s="1"/>
  <c r="Q322" i="6" a="1"/>
  <c r="Q322" i="6" s="1"/>
  <c r="P322" i="6" a="1"/>
  <c r="P322" i="6" s="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c r="Z321" i="6" a="1"/>
  <c r="Y321" i="6"/>
  <c r="Y321" i="6" a="1"/>
  <c r="X321" i="6"/>
  <c r="X321" i="6" a="1"/>
  <c r="W321" i="6" a="1"/>
  <c r="W321" i="6" s="1"/>
  <c r="V321" i="6" a="1"/>
  <c r="V321" i="6" s="1"/>
  <c r="U321" i="6" a="1"/>
  <c r="U321" i="6" s="1"/>
  <c r="T321" i="6" a="1"/>
  <c r="T321" i="6" s="1"/>
  <c r="S321" i="6" a="1"/>
  <c r="S321" i="6" s="1"/>
  <c r="R321" i="6" a="1"/>
  <c r="R321" i="6" s="1"/>
  <c r="Q321" i="6" a="1"/>
  <c r="Q321" i="6" s="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a="1"/>
  <c r="AB320" i="6" s="1"/>
  <c r="AA320" i="6" a="1"/>
  <c r="AA320" i="6" s="1"/>
  <c r="Z320" i="6" a="1"/>
  <c r="Z320" i="6" s="1"/>
  <c r="Y320" i="6" a="1"/>
  <c r="Y320" i="6" s="1"/>
  <c r="X320" i="6" a="1"/>
  <c r="X320" i="6" s="1"/>
  <c r="W320" i="6" a="1"/>
  <c r="W320" i="6" s="1"/>
  <c r="V320" i="6"/>
  <c r="V320" i="6" a="1"/>
  <c r="U320" i="6"/>
  <c r="U320" i="6" a="1"/>
  <c r="T320" i="6"/>
  <c r="T320" i="6" a="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c r="Z319" i="6" a="1"/>
  <c r="Y319" i="6"/>
  <c r="Y319" i="6" a="1"/>
  <c r="X319" i="6"/>
  <c r="X319" i="6" a="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c r="V318" i="6" a="1"/>
  <c r="U318" i="6"/>
  <c r="U318" i="6" a="1"/>
  <c r="T318" i="6"/>
  <c r="T318" i="6" a="1"/>
  <c r="S318" i="6" a="1"/>
  <c r="S318" i="6" s="1"/>
  <c r="R318" i="6" a="1"/>
  <c r="R318" i="6" s="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a="1"/>
  <c r="AB317" i="6" s="1"/>
  <c r="AA317" i="6" a="1"/>
  <c r="AA317" i="6" s="1"/>
  <c r="Z317" i="6"/>
  <c r="Z317" i="6" a="1"/>
  <c r="Y317" i="6"/>
  <c r="Y317" i="6" a="1"/>
  <c r="X317" i="6"/>
  <c r="X317" i="6" a="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c r="V316" i="6" a="1"/>
  <c r="U316" i="6"/>
  <c r="U316" i="6" a="1"/>
  <c r="T316" i="6"/>
  <c r="T316" i="6" a="1"/>
  <c r="S316" i="6" a="1"/>
  <c r="S316" i="6" s="1"/>
  <c r="R316" i="6" a="1"/>
  <c r="R316" i="6" s="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a="1"/>
  <c r="AB315" i="6" s="1"/>
  <c r="AA315" i="6" a="1"/>
  <c r="AA315" i="6" s="1"/>
  <c r="Z315" i="6"/>
  <c r="Z315" i="6" a="1"/>
  <c r="Y315" i="6"/>
  <c r="Y315" i="6" a="1"/>
  <c r="X315" i="6"/>
  <c r="X315" i="6" a="1"/>
  <c r="W315" i="6" a="1"/>
  <c r="W315" i="6" s="1"/>
  <c r="V315" i="6" a="1"/>
  <c r="V315" i="6" s="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a="1"/>
  <c r="Z314" i="6" s="1"/>
  <c r="Y314" i="6" a="1"/>
  <c r="Y314" i="6" s="1"/>
  <c r="X314" i="6" a="1"/>
  <c r="X314" i="6" s="1"/>
  <c r="W314" i="6" a="1"/>
  <c r="W314" i="6" s="1"/>
  <c r="V314" i="6"/>
  <c r="V314" i="6" a="1"/>
  <c r="U314" i="6"/>
  <c r="U314" i="6" a="1"/>
  <c r="T314" i="6"/>
  <c r="T314" i="6" a="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a="1"/>
  <c r="AD313" i="6" s="1"/>
  <c r="AC313" i="6" a="1"/>
  <c r="AC313" i="6" s="1"/>
  <c r="AB313" i="6" a="1"/>
  <c r="AB313" i="6" s="1"/>
  <c r="AA313" i="6" a="1"/>
  <c r="AA313" i="6" s="1"/>
  <c r="Z313" i="6"/>
  <c r="Z313" i="6" a="1"/>
  <c r="Y313" i="6"/>
  <c r="Y313" i="6" a="1"/>
  <c r="X313" i="6"/>
  <c r="X313" i="6" a="1"/>
  <c r="W313" i="6" a="1"/>
  <c r="W313" i="6" s="1"/>
  <c r="V313" i="6" a="1"/>
  <c r="V313" i="6" s="1"/>
  <c r="U313" i="6" a="1"/>
  <c r="U313" i="6" s="1"/>
  <c r="T313" i="6" a="1"/>
  <c r="T313" i="6" s="1"/>
  <c r="S313" i="6" a="1"/>
  <c r="S313" i="6" s="1"/>
  <c r="R313" i="6" a="1"/>
  <c r="R313" i="6" s="1"/>
  <c r="Q313" i="6" a="1"/>
  <c r="Q313" i="6" s="1"/>
  <c r="P313" i="6" a="1"/>
  <c r="P313" i="6" s="1"/>
  <c r="O313" i="6" a="1"/>
  <c r="O313" i="6" s="1"/>
  <c r="N313" i="6" a="1"/>
  <c r="N313" i="6" s="1"/>
  <c r="M313" i="6" a="1"/>
  <c r="M313" i="6" s="1"/>
  <c r="L313" i="6" a="1"/>
  <c r="L313" i="6" s="1"/>
  <c r="K313" i="6" a="1"/>
  <c r="K313" i="6" s="1"/>
  <c r="AI312" i="6" a="1"/>
  <c r="AI312" i="6" s="1"/>
  <c r="AH312" i="6" a="1"/>
  <c r="AH312" i="6" s="1"/>
  <c r="AG312" i="6" a="1"/>
  <c r="AG312" i="6" s="1"/>
  <c r="AF312" i="6" a="1"/>
  <c r="AF312" i="6" s="1"/>
  <c r="AE312" i="6" a="1"/>
  <c r="AE312" i="6" s="1"/>
  <c r="AD312" i="6" a="1"/>
  <c r="AD312" i="6" s="1"/>
  <c r="AC312" i="6" a="1"/>
  <c r="AC312" i="6" s="1"/>
  <c r="AB312" i="6" a="1"/>
  <c r="AB312" i="6" s="1"/>
  <c r="AA312" i="6" a="1"/>
  <c r="AA312" i="6" s="1"/>
  <c r="Z312" i="6" a="1"/>
  <c r="Z312" i="6" s="1"/>
  <c r="Y312" i="6" a="1"/>
  <c r="Y312" i="6" s="1"/>
  <c r="X312" i="6" a="1"/>
  <c r="X312" i="6" s="1"/>
  <c r="W312" i="6" a="1"/>
  <c r="W312" i="6" s="1"/>
  <c r="V312" i="6"/>
  <c r="V312" i="6" a="1"/>
  <c r="U312" i="6"/>
  <c r="U312" i="6" a="1"/>
  <c r="T312" i="6"/>
  <c r="T312" i="6" a="1"/>
  <c r="S312" i="6" a="1"/>
  <c r="S312" i="6" s="1"/>
  <c r="R312" i="6" a="1"/>
  <c r="R312" i="6" s="1"/>
  <c r="Q312" i="6" a="1"/>
  <c r="Q312" i="6" s="1"/>
  <c r="P312" i="6" a="1"/>
  <c r="P312" i="6" s="1"/>
  <c r="O312" i="6" a="1"/>
  <c r="O312" i="6" s="1"/>
  <c r="N312" i="6" a="1"/>
  <c r="N312" i="6" s="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a="1"/>
  <c r="AB311" i="6" s="1"/>
  <c r="AA311" i="6" a="1"/>
  <c r="AA311" i="6" s="1"/>
  <c r="Z311" i="6"/>
  <c r="Z311" i="6" a="1"/>
  <c r="Y311" i="6"/>
  <c r="Y311" i="6" a="1"/>
  <c r="X311" i="6"/>
  <c r="X311" i="6" a="1"/>
  <c r="W311" i="6" a="1"/>
  <c r="W311" i="6" s="1"/>
  <c r="V311" i="6" a="1"/>
  <c r="V311" i="6" s="1"/>
  <c r="U311" i="6" a="1"/>
  <c r="U311" i="6" s="1"/>
  <c r="T311" i="6" a="1"/>
  <c r="T311" i="6" s="1"/>
  <c r="S311" i="6" a="1"/>
  <c r="S311" i="6" s="1"/>
  <c r="R311" i="6" a="1"/>
  <c r="R311" i="6" s="1"/>
  <c r="Q311" i="6" a="1"/>
  <c r="Q311" i="6" s="1"/>
  <c r="P311" i="6" a="1"/>
  <c r="P311" i="6" s="1"/>
  <c r="O311" i="6" a="1"/>
  <c r="O311" i="6" s="1"/>
  <c r="N311" i="6" a="1"/>
  <c r="N311" i="6" s="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a="1"/>
  <c r="Z310" i="6" s="1"/>
  <c r="Y310" i="6" a="1"/>
  <c r="Y310" i="6" s="1"/>
  <c r="X310" i="6" a="1"/>
  <c r="X310" i="6" s="1"/>
  <c r="W310" i="6" a="1"/>
  <c r="W310" i="6" s="1"/>
  <c r="V310" i="6"/>
  <c r="V310" i="6" a="1"/>
  <c r="U310" i="6"/>
  <c r="U310" i="6" a="1"/>
  <c r="T310" i="6"/>
  <c r="T310" i="6" a="1"/>
  <c r="S310" i="6" a="1"/>
  <c r="S310" i="6" s="1"/>
  <c r="R310" i="6" a="1"/>
  <c r="R310" i="6" s="1"/>
  <c r="Q310" i="6" a="1"/>
  <c r="Q310" i="6" s="1"/>
  <c r="P310" i="6" a="1"/>
  <c r="P310" i="6" s="1"/>
  <c r="O310" i="6" a="1"/>
  <c r="O310" i="6" s="1"/>
  <c r="N310" i="6" a="1"/>
  <c r="N310" i="6" s="1"/>
  <c r="M310" i="6" a="1"/>
  <c r="M310" i="6" s="1"/>
  <c r="L310" i="6" a="1"/>
  <c r="L310" i="6" s="1"/>
  <c r="K310" i="6" a="1"/>
  <c r="K310" i="6" s="1"/>
  <c r="AI309" i="6" a="1"/>
  <c r="AI309" i="6" s="1"/>
  <c r="AH309" i="6" a="1"/>
  <c r="AH309" i="6" s="1"/>
  <c r="AG309" i="6" a="1"/>
  <c r="AG309" i="6" s="1"/>
  <c r="AF309" i="6" a="1"/>
  <c r="AF309" i="6" s="1"/>
  <c r="AE309" i="6" a="1"/>
  <c r="AE309" i="6" s="1"/>
  <c r="AD309" i="6" a="1"/>
  <c r="AD309" i="6" s="1"/>
  <c r="AC309" i="6" a="1"/>
  <c r="AC309" i="6" s="1"/>
  <c r="AB309" i="6" a="1"/>
  <c r="AB309" i="6" s="1"/>
  <c r="AA309" i="6" a="1"/>
  <c r="AA309" i="6" s="1"/>
  <c r="Z309" i="6"/>
  <c r="Z309" i="6" a="1"/>
  <c r="Y309" i="6"/>
  <c r="Y309" i="6" a="1"/>
  <c r="X309" i="6"/>
  <c r="X309" i="6" a="1"/>
  <c r="W309" i="6" a="1"/>
  <c r="W309" i="6" s="1"/>
  <c r="V309" i="6" a="1"/>
  <c r="V309" i="6" s="1"/>
  <c r="U309" i="6" a="1"/>
  <c r="U309" i="6" s="1"/>
  <c r="T309" i="6" a="1"/>
  <c r="T309" i="6" s="1"/>
  <c r="S309" i="6" a="1"/>
  <c r="S309" i="6" s="1"/>
  <c r="R309" i="6" a="1"/>
  <c r="R309" i="6" s="1"/>
  <c r="Q309" i="6" a="1"/>
  <c r="Q309" i="6" s="1"/>
  <c r="P309" i="6" a="1"/>
  <c r="P309" i="6" s="1"/>
  <c r="O309" i="6" a="1"/>
  <c r="O309" i="6" s="1"/>
  <c r="N309" i="6" a="1"/>
  <c r="N309" i="6" s="1"/>
  <c r="M309" i="6" a="1"/>
  <c r="M309" i="6" s="1"/>
  <c r="L309" i="6" a="1"/>
  <c r="L309" i="6" s="1"/>
  <c r="K309" i="6" a="1"/>
  <c r="K309" i="6" s="1"/>
  <c r="AI308" i="6" a="1"/>
  <c r="AI308" i="6" s="1"/>
  <c r="AH308" i="6" a="1"/>
  <c r="AH308" i="6" s="1"/>
  <c r="AG308" i="6" a="1"/>
  <c r="AG308" i="6" s="1"/>
  <c r="AF308" i="6" a="1"/>
  <c r="AF308" i="6" s="1"/>
  <c r="AE308" i="6" a="1"/>
  <c r="AE308" i="6" s="1"/>
  <c r="AD308" i="6" a="1"/>
  <c r="AD308" i="6" s="1"/>
  <c r="AC308" i="6" a="1"/>
  <c r="AC308" i="6" s="1"/>
  <c r="AB308" i="6" a="1"/>
  <c r="AB308" i="6" s="1"/>
  <c r="AA308" i="6" a="1"/>
  <c r="AA308" i="6" s="1"/>
  <c r="Z308" i="6" a="1"/>
  <c r="Z308" i="6" s="1"/>
  <c r="Y308" i="6" a="1"/>
  <c r="Y308" i="6" s="1"/>
  <c r="X308" i="6" a="1"/>
  <c r="X308" i="6" s="1"/>
  <c r="W308" i="6" a="1"/>
  <c r="W308" i="6" s="1"/>
  <c r="V308" i="6"/>
  <c r="V308" i="6" a="1"/>
  <c r="U308" i="6" a="1"/>
  <c r="U308" i="6" s="1"/>
  <c r="T308" i="6" a="1"/>
  <c r="T308" i="6" s="1"/>
  <c r="S308" i="6" a="1"/>
  <c r="S308" i="6" s="1"/>
  <c r="R308" i="6" a="1"/>
  <c r="R308" i="6" s="1"/>
  <c r="Q308" i="6" a="1"/>
  <c r="Q308" i="6" s="1"/>
  <c r="P308" i="6" a="1"/>
  <c r="P308" i="6" s="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a="1"/>
  <c r="AD307" i="6" s="1"/>
  <c r="AC307" i="6" a="1"/>
  <c r="AC307" i="6" s="1"/>
  <c r="AB307" i="6" a="1"/>
  <c r="AB307" i="6" s="1"/>
  <c r="AA307" i="6" a="1"/>
  <c r="AA307" i="6" s="1"/>
  <c r="Z307" i="6"/>
  <c r="Z307" i="6" a="1"/>
  <c r="Y307" i="6" a="1"/>
  <c r="Y307" i="6" s="1"/>
  <c r="X307" i="6" a="1"/>
  <c r="X307" i="6" s="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a="1"/>
  <c r="AH306" i="6" s="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c r="V306" i="6" a="1"/>
  <c r="U306" i="6" a="1"/>
  <c r="U306" i="6" s="1"/>
  <c r="T306" i="6" a="1"/>
  <c r="T306" i="6" s="1"/>
  <c r="S306" i="6" a="1"/>
  <c r="S306" i="6" s="1"/>
  <c r="R306" i="6" a="1"/>
  <c r="R306" i="6" s="1"/>
  <c r="Q306" i="6" a="1"/>
  <c r="Q306" i="6" s="1"/>
  <c r="P306" i="6" a="1"/>
  <c r="P306" i="6" s="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a="1"/>
  <c r="AD305" i="6" s="1"/>
  <c r="AC305" i="6" a="1"/>
  <c r="AC305" i="6" s="1"/>
  <c r="AB305" i="6" a="1"/>
  <c r="AB305" i="6" s="1"/>
  <c r="AA305" i="6" a="1"/>
  <c r="AA305" i="6" s="1"/>
  <c r="Z305" i="6" a="1"/>
  <c r="Z305" i="6" s="1"/>
  <c r="Y305" i="6" a="1"/>
  <c r="Y305" i="6" s="1"/>
  <c r="X305" i="6" a="1"/>
  <c r="X305" i="6" s="1"/>
  <c r="W305" i="6" a="1"/>
  <c r="W305" i="6" s="1"/>
  <c r="V305" i="6" a="1"/>
  <c r="V305" i="6" s="1"/>
  <c r="U305" i="6" a="1"/>
  <c r="U305" i="6" s="1"/>
  <c r="T305" i="6" a="1"/>
  <c r="T305" i="6" s="1"/>
  <c r="S305" i="6" a="1"/>
  <c r="S305" i="6" s="1"/>
  <c r="R305" i="6" a="1"/>
  <c r="R305" i="6" s="1"/>
  <c r="Q305" i="6" a="1"/>
  <c r="Q305" i="6" s="1"/>
  <c r="P305" i="6" a="1"/>
  <c r="P305" i="6" s="1"/>
  <c r="O305" i="6" a="1"/>
  <c r="O305" i="6" s="1"/>
  <c r="N305" i="6" a="1"/>
  <c r="N305" i="6" s="1"/>
  <c r="M305" i="6" a="1"/>
  <c r="M305" i="6" s="1"/>
  <c r="L305" i="6" a="1"/>
  <c r="L305" i="6" s="1"/>
  <c r="K305" i="6" a="1"/>
  <c r="K305" i="6" s="1"/>
  <c r="AI304" i="6" a="1"/>
  <c r="AI304" i="6" s="1"/>
  <c r="AH304" i="6"/>
  <c r="AH304" i="6" a="1"/>
  <c r="AG304" i="6"/>
  <c r="AG304" i="6" a="1"/>
  <c r="AF304" i="6" a="1"/>
  <c r="AF304" i="6" s="1"/>
  <c r="AE304" i="6" a="1"/>
  <c r="AE304" i="6" s="1"/>
  <c r="AD304" i="6"/>
  <c r="AD304" i="6" a="1"/>
  <c r="AC304" i="6"/>
  <c r="AC304" i="6" a="1"/>
  <c r="AB304" i="6" a="1"/>
  <c r="AB304" i="6" s="1"/>
  <c r="AA304" i="6" a="1"/>
  <c r="AA304" i="6" s="1"/>
  <c r="Z304" i="6"/>
  <c r="Z304" i="6" a="1"/>
  <c r="Y304" i="6"/>
  <c r="Y304" i="6" a="1"/>
  <c r="X304" i="6" a="1"/>
  <c r="X304" i="6" s="1"/>
  <c r="W304" i="6" a="1"/>
  <c r="W304" i="6" s="1"/>
  <c r="V304" i="6"/>
  <c r="V304" i="6" a="1"/>
  <c r="U304" i="6"/>
  <c r="U304" i="6" a="1"/>
  <c r="T304" i="6" a="1"/>
  <c r="T304" i="6" s="1"/>
  <c r="S304" i="6" a="1"/>
  <c r="S304" i="6" s="1"/>
  <c r="R304" i="6"/>
  <c r="R304" i="6" a="1"/>
  <c r="Q304" i="6"/>
  <c r="Q304" i="6" a="1"/>
  <c r="P304" i="6" a="1"/>
  <c r="P304" i="6" s="1"/>
  <c r="O304" i="6" a="1"/>
  <c r="O304" i="6" s="1"/>
  <c r="N304" i="6"/>
  <c r="N304" i="6" a="1"/>
  <c r="M304" i="6"/>
  <c r="M304" i="6" a="1"/>
  <c r="L304" i="6" a="1"/>
  <c r="L304" i="6" s="1"/>
  <c r="K304" i="6" a="1"/>
  <c r="K304" i="6" s="1"/>
  <c r="AI303" i="6" a="1"/>
  <c r="AI303" i="6" s="1"/>
  <c r="AH303" i="6" a="1"/>
  <c r="AH303" i="6" s="1"/>
  <c r="AG303" i="6" a="1"/>
  <c r="AG303" i="6" s="1"/>
  <c r="AF303" i="6" a="1"/>
  <c r="AF303" i="6" s="1"/>
  <c r="AE303" i="6" a="1"/>
  <c r="AE303" i="6" s="1"/>
  <c r="AD303" i="6" a="1"/>
  <c r="AD303" i="6" s="1"/>
  <c r="AC303" i="6" a="1"/>
  <c r="AC303" i="6" s="1"/>
  <c r="AB303" i="6" a="1"/>
  <c r="AB303" i="6" s="1"/>
  <c r="AA303" i="6" a="1"/>
  <c r="AA303" i="6" s="1"/>
  <c r="Z303" i="6" a="1"/>
  <c r="Z303" i="6" s="1"/>
  <c r="Y303" i="6" a="1"/>
  <c r="Y303" i="6" s="1"/>
  <c r="X303" i="6" a="1"/>
  <c r="X303" i="6" s="1"/>
  <c r="W303" i="6" a="1"/>
  <c r="W303" i="6" s="1"/>
  <c r="V303" i="6" a="1"/>
  <c r="V303" i="6" s="1"/>
  <c r="U303" i="6"/>
  <c r="U303" i="6" a="1"/>
  <c r="T303" i="6" a="1"/>
  <c r="T303" i="6" s="1"/>
  <c r="S303" i="6" a="1"/>
  <c r="S303" i="6" s="1"/>
  <c r="R303" i="6"/>
  <c r="R303" i="6" a="1"/>
  <c r="Q303" i="6" a="1"/>
  <c r="Q303" i="6" s="1"/>
  <c r="P303" i="6" a="1"/>
  <c r="P303" i="6" s="1"/>
  <c r="O303" i="6" a="1"/>
  <c r="O303" i="6" s="1"/>
  <c r="N303" i="6" a="1"/>
  <c r="N303" i="6" s="1"/>
  <c r="M303" i="6" a="1"/>
  <c r="M303" i="6" s="1"/>
  <c r="L303" i="6" a="1"/>
  <c r="L303" i="6" s="1"/>
  <c r="K303" i="6" a="1"/>
  <c r="K303" i="6" s="1"/>
  <c r="AI302" i="6" a="1"/>
  <c r="AI302" i="6" s="1"/>
  <c r="AH302" i="6" a="1"/>
  <c r="AH302" i="6" s="1"/>
  <c r="AG302" i="6" a="1"/>
  <c r="AG302" i="6" s="1"/>
  <c r="AF302" i="6" a="1"/>
  <c r="AF302" i="6" s="1"/>
  <c r="AE302" i="6" a="1"/>
  <c r="AE302" i="6" s="1"/>
  <c r="AD302" i="6" a="1"/>
  <c r="AD302" i="6" s="1"/>
  <c r="AC302" i="6" a="1"/>
  <c r="AC302" i="6" s="1"/>
  <c r="AB302" i="6" a="1"/>
  <c r="AB302" i="6" s="1"/>
  <c r="AA302" i="6" a="1"/>
  <c r="AA302" i="6" s="1"/>
  <c r="Z302" i="6"/>
  <c r="Z302" i="6" a="1"/>
  <c r="Y302" i="6"/>
  <c r="Y302" i="6" a="1"/>
  <c r="X302" i="6" a="1"/>
  <c r="X302" i="6" s="1"/>
  <c r="W302" i="6" a="1"/>
  <c r="W302" i="6" s="1"/>
  <c r="V302" i="6"/>
  <c r="V302" i="6" a="1"/>
  <c r="U302" i="6"/>
  <c r="U302" i="6" a="1"/>
  <c r="T302" i="6" a="1"/>
  <c r="T302" i="6" s="1"/>
  <c r="S302" i="6" a="1"/>
  <c r="S302" i="6" s="1"/>
  <c r="R302" i="6" a="1"/>
  <c r="R302" i="6" s="1"/>
  <c r="Q302" i="6" a="1"/>
  <c r="Q302" i="6" s="1"/>
  <c r="P302" i="6" a="1"/>
  <c r="P302" i="6" s="1"/>
  <c r="O302" i="6" a="1"/>
  <c r="O302" i="6" s="1"/>
  <c r="N302" i="6" a="1"/>
  <c r="N302" i="6" s="1"/>
  <c r="M302" i="6" a="1"/>
  <c r="M302" i="6" s="1"/>
  <c r="L302" i="6" a="1"/>
  <c r="L302" i="6" s="1"/>
  <c r="K302" i="6" a="1"/>
  <c r="K302" i="6" s="1"/>
  <c r="AI301" i="6" a="1"/>
  <c r="AI301" i="6" s="1"/>
  <c r="AH301" i="6" a="1"/>
  <c r="AH301" i="6" s="1"/>
  <c r="AG301" i="6" a="1"/>
  <c r="AG301" i="6" s="1"/>
  <c r="AF301" i="6" a="1"/>
  <c r="AF301" i="6" s="1"/>
  <c r="AE301" i="6" a="1"/>
  <c r="AE301" i="6" s="1"/>
  <c r="AD301" i="6" a="1"/>
  <c r="AD301" i="6" s="1"/>
  <c r="AC301" i="6" a="1"/>
  <c r="AC301" i="6" s="1"/>
  <c r="AB301" i="6" a="1"/>
  <c r="AB301" i="6" s="1"/>
  <c r="AA301" i="6" a="1"/>
  <c r="AA301" i="6" s="1"/>
  <c r="Z301" i="6" a="1"/>
  <c r="Z301" i="6" s="1"/>
  <c r="Y301" i="6" a="1"/>
  <c r="Y301" i="6" s="1"/>
  <c r="X301" i="6" a="1"/>
  <c r="X301" i="6" s="1"/>
  <c r="W301" i="6" a="1"/>
  <c r="W301" i="6" s="1"/>
  <c r="V301" i="6"/>
  <c r="V301" i="6" a="1"/>
  <c r="U301" i="6" a="1"/>
  <c r="U301" i="6" s="1"/>
  <c r="T301" i="6" a="1"/>
  <c r="T301" i="6" s="1"/>
  <c r="S301" i="6"/>
  <c r="S301" i="6" a="1"/>
  <c r="R301" i="6" a="1"/>
  <c r="R301" i="6" s="1"/>
  <c r="Q301" i="6" a="1"/>
  <c r="Q301" i="6" s="1"/>
  <c r="P301" i="6" a="1"/>
  <c r="P301" i="6" s="1"/>
  <c r="O301" i="6"/>
  <c r="O301" i="6" a="1"/>
  <c r="N301" i="6" a="1"/>
  <c r="N301" i="6" s="1"/>
  <c r="M301" i="6" a="1"/>
  <c r="M301" i="6" s="1"/>
  <c r="L301" i="6" a="1"/>
  <c r="L301" i="6" s="1"/>
  <c r="K301" i="6" a="1"/>
  <c r="K301" i="6" s="1"/>
  <c r="AI300" i="6" a="1"/>
  <c r="AI300" i="6" s="1"/>
  <c r="AH300" i="6"/>
  <c r="AH300" i="6" a="1"/>
  <c r="AG300" i="6" a="1"/>
  <c r="AG300" i="6" s="1"/>
  <c r="AF300" i="6" a="1"/>
  <c r="AF300" i="6" s="1"/>
  <c r="AE300" i="6"/>
  <c r="AE300" i="6" a="1"/>
  <c r="AD300" i="6" a="1"/>
  <c r="AD300" i="6" s="1"/>
  <c r="AC300" i="6" a="1"/>
  <c r="AC300" i="6" s="1"/>
  <c r="AB300" i="6" a="1"/>
  <c r="AB300" i="6" s="1"/>
  <c r="AA300" i="6"/>
  <c r="AA300" i="6" a="1"/>
  <c r="Z300" i="6" a="1"/>
  <c r="Z300" i="6" s="1"/>
  <c r="Y300" i="6" a="1"/>
  <c r="Y300" i="6" s="1"/>
  <c r="X300" i="6" a="1"/>
  <c r="X300" i="6" s="1"/>
  <c r="W300" i="6"/>
  <c r="W300" i="6" a="1"/>
  <c r="V300" i="6"/>
  <c r="V300" i="6" a="1"/>
  <c r="U300" i="6" a="1"/>
  <c r="U300" i="6" s="1"/>
  <c r="T300" i="6" a="1"/>
  <c r="T300" i="6" s="1"/>
  <c r="S300" i="6" a="1"/>
  <c r="S300" i="6" s="1"/>
  <c r="R300" i="6" a="1"/>
  <c r="R300" i="6" s="1"/>
  <c r="Q300" i="6" a="1"/>
  <c r="Q300" i="6" s="1"/>
  <c r="P300" i="6" a="1"/>
  <c r="P300" i="6" s="1"/>
  <c r="O300" i="6" a="1"/>
  <c r="O300" i="6" s="1"/>
  <c r="N300" i="6" a="1"/>
  <c r="N300" i="6" s="1"/>
  <c r="M300" i="6" a="1"/>
  <c r="M300" i="6" s="1"/>
  <c r="L300" i="6" a="1"/>
  <c r="L300" i="6" s="1"/>
  <c r="K300" i="6"/>
  <c r="K300" i="6" a="1"/>
  <c r="AI299" i="6" a="1"/>
  <c r="AI299" i="6" s="1"/>
  <c r="AH299" i="6" a="1"/>
  <c r="AH299" i="6" s="1"/>
  <c r="AG299" i="6" a="1"/>
  <c r="AG299" i="6" s="1"/>
  <c r="AF299" i="6" a="1"/>
  <c r="AF299" i="6" s="1"/>
  <c r="AE299" i="6" a="1"/>
  <c r="AE299" i="6" s="1"/>
  <c r="AD299" i="6"/>
  <c r="AD299" i="6" a="1"/>
  <c r="AC299" i="6" a="1"/>
  <c r="AC299" i="6" s="1"/>
  <c r="AB299" i="6" a="1"/>
  <c r="AB299" i="6" s="1"/>
  <c r="AA299" i="6"/>
  <c r="AA299" i="6" a="1"/>
  <c r="Z299" i="6" a="1"/>
  <c r="Z299" i="6" s="1"/>
  <c r="Y299" i="6" a="1"/>
  <c r="Y299" i="6" s="1"/>
  <c r="X299" i="6" a="1"/>
  <c r="X299" i="6" s="1"/>
  <c r="W299" i="6"/>
  <c r="W299" i="6" a="1"/>
  <c r="V299" i="6" a="1"/>
  <c r="V299" i="6" s="1"/>
  <c r="U299" i="6" a="1"/>
  <c r="U299" i="6" s="1"/>
  <c r="T299" i="6" a="1"/>
  <c r="T299" i="6" s="1"/>
  <c r="S299" i="6" a="1"/>
  <c r="S299" i="6" s="1"/>
  <c r="R299" i="6" a="1"/>
  <c r="R299" i="6" s="1"/>
  <c r="Q299" i="6" a="1"/>
  <c r="Q299" i="6" s="1"/>
  <c r="P299" i="6" a="1"/>
  <c r="P299" i="6" s="1"/>
  <c r="O299" i="6" a="1"/>
  <c r="O299" i="6" s="1"/>
  <c r="N299" i="6"/>
  <c r="N299" i="6" a="1"/>
  <c r="M299" i="6" a="1"/>
  <c r="M299" i="6" s="1"/>
  <c r="L299" i="6" a="1"/>
  <c r="L299" i="6" s="1"/>
  <c r="K299" i="6"/>
  <c r="K299" i="6" a="1"/>
  <c r="AI298" i="6"/>
  <c r="AI298" i="6" a="1"/>
  <c r="AH298" i="6" a="1"/>
  <c r="AH298" i="6" s="1"/>
  <c r="AG298" i="6" a="1"/>
  <c r="AG298" i="6" s="1"/>
  <c r="AF298" i="6" a="1"/>
  <c r="AF298" i="6" s="1"/>
  <c r="AE298" i="6" a="1"/>
  <c r="AE298" i="6" s="1"/>
  <c r="AD298" i="6" a="1"/>
  <c r="AD298" i="6" s="1"/>
  <c r="AC298" i="6" a="1"/>
  <c r="AC298" i="6" s="1"/>
  <c r="AB298" i="6" a="1"/>
  <c r="AB298" i="6" s="1"/>
  <c r="AA298" i="6" a="1"/>
  <c r="AA298" i="6" s="1"/>
  <c r="Z298" i="6" a="1"/>
  <c r="Z298" i="6" s="1"/>
  <c r="Y298" i="6" a="1"/>
  <c r="Y298" i="6" s="1"/>
  <c r="X298" i="6" a="1"/>
  <c r="X298" i="6" s="1"/>
  <c r="W298" i="6" a="1"/>
  <c r="W298" i="6" s="1"/>
  <c r="V298" i="6" a="1"/>
  <c r="V298" i="6" s="1"/>
  <c r="U298" i="6"/>
  <c r="U298" i="6" a="1"/>
  <c r="T298" i="6" a="1"/>
  <c r="T298" i="6" s="1"/>
  <c r="S298" i="6" a="1"/>
  <c r="S298" i="6" s="1"/>
  <c r="R298" i="6" a="1"/>
  <c r="R298" i="6" s="1"/>
  <c r="Q298" i="6"/>
  <c r="Q298" i="6" a="1"/>
  <c r="P298" i="6" a="1"/>
  <c r="P298" i="6" s="1"/>
  <c r="O298" i="6" a="1"/>
  <c r="O298" i="6" s="1"/>
  <c r="N298" i="6" a="1"/>
  <c r="N298" i="6" s="1"/>
  <c r="M298" i="6" a="1"/>
  <c r="M298" i="6" s="1"/>
  <c r="L298" i="6" a="1"/>
  <c r="L298" i="6" s="1"/>
  <c r="K298" i="6" a="1"/>
  <c r="K298" i="6" s="1"/>
  <c r="AI297" i="6"/>
  <c r="AI297" i="6" a="1"/>
  <c r="AH297" i="6"/>
  <c r="AH297" i="6" a="1"/>
  <c r="AG297" i="6"/>
  <c r="AG297" i="6" a="1"/>
  <c r="AF297" i="6" a="1"/>
  <c r="AF297" i="6" s="1"/>
  <c r="AE297" i="6" a="1"/>
  <c r="AE297" i="6" s="1"/>
  <c r="AD297" i="6" a="1"/>
  <c r="AD297" i="6" s="1"/>
  <c r="AC297" i="6"/>
  <c r="AC297" i="6" a="1"/>
  <c r="AB297" i="6" a="1"/>
  <c r="AB297" i="6" s="1"/>
  <c r="AA297" i="6" a="1"/>
  <c r="AA297" i="6" s="1"/>
  <c r="Z297" i="6"/>
  <c r="Z297" i="6" a="1"/>
  <c r="Y297" i="6"/>
  <c r="Y297" i="6" a="1"/>
  <c r="X297" i="6" a="1"/>
  <c r="X297" i="6" s="1"/>
  <c r="W297" i="6" a="1"/>
  <c r="W297" i="6" s="1"/>
  <c r="V297" i="6"/>
  <c r="V297" i="6" a="1"/>
  <c r="U297" i="6" a="1"/>
  <c r="U297" i="6" s="1"/>
  <c r="T297" i="6" a="1"/>
  <c r="T297" i="6" s="1"/>
  <c r="S297" i="6"/>
  <c r="S297" i="6" a="1"/>
  <c r="R297" i="6" a="1"/>
  <c r="R297" i="6" s="1"/>
  <c r="Q297" i="6" a="1"/>
  <c r="Q297" i="6" s="1"/>
  <c r="P297" i="6" a="1"/>
  <c r="P297" i="6" s="1"/>
  <c r="O297" i="6"/>
  <c r="O297" i="6" a="1"/>
  <c r="N297" i="6" a="1"/>
  <c r="N297" i="6" s="1"/>
  <c r="M297" i="6" a="1"/>
  <c r="M297" i="6" s="1"/>
  <c r="L297" i="6" a="1"/>
  <c r="L297" i="6" s="1"/>
  <c r="K297" i="6"/>
  <c r="K297" i="6" a="1"/>
  <c r="AI296" i="6" a="1"/>
  <c r="AI296" i="6" s="1"/>
  <c r="AH296" i="6" a="1"/>
  <c r="AH296" i="6" s="1"/>
  <c r="AG296" i="6" a="1"/>
  <c r="AG296" i="6" s="1"/>
  <c r="AF296" i="6" a="1"/>
  <c r="AF296" i="6" s="1"/>
  <c r="AE296" i="6" a="1"/>
  <c r="AE296" i="6" s="1"/>
  <c r="AD296" i="6" a="1"/>
  <c r="AD296" i="6" s="1"/>
  <c r="AC296" i="6" a="1"/>
  <c r="AC296" i="6" s="1"/>
  <c r="AB296" i="6" a="1"/>
  <c r="AB296" i="6" s="1"/>
  <c r="AA296" i="6"/>
  <c r="AA296" i="6" a="1"/>
  <c r="Z296" i="6" a="1"/>
  <c r="Z296" i="6" s="1"/>
  <c r="Y296" i="6" a="1"/>
  <c r="Y296" i="6" s="1"/>
  <c r="X296" i="6" a="1"/>
  <c r="X296" i="6" s="1"/>
  <c r="W296" i="6" a="1"/>
  <c r="W296" i="6" s="1"/>
  <c r="V296" i="6" a="1"/>
  <c r="V296" i="6" s="1"/>
  <c r="U296" i="6" a="1"/>
  <c r="U296" i="6" s="1"/>
  <c r="T296" i="6" a="1"/>
  <c r="T296" i="6" s="1"/>
  <c r="S296" i="6" a="1"/>
  <c r="S296" i="6" s="1"/>
  <c r="R296" i="6" a="1"/>
  <c r="R296" i="6" s="1"/>
  <c r="Q296" i="6" a="1"/>
  <c r="Q296" i="6" s="1"/>
  <c r="P296" i="6" a="1"/>
  <c r="P296" i="6" s="1"/>
  <c r="O296" i="6" a="1"/>
  <c r="O296" i="6" s="1"/>
  <c r="N296" i="6" a="1"/>
  <c r="N296" i="6" s="1"/>
  <c r="M296" i="6"/>
  <c r="M296" i="6" a="1"/>
  <c r="L296" i="6" a="1"/>
  <c r="L296" i="6" s="1"/>
  <c r="K296" i="6" a="1"/>
  <c r="K296" i="6" s="1"/>
  <c r="AI295" i="6" a="1"/>
  <c r="AI295" i="6" s="1"/>
  <c r="AH295" i="6"/>
  <c r="AH295" i="6" a="1"/>
  <c r="AG295" i="6" a="1"/>
  <c r="AG295" i="6" s="1"/>
  <c r="AF295" i="6" a="1"/>
  <c r="AF295" i="6" s="1"/>
  <c r="AE295" i="6" a="1"/>
  <c r="AE295" i="6" s="1"/>
  <c r="AD295" i="6"/>
  <c r="AD295" i="6" a="1"/>
  <c r="AC295" i="6" a="1"/>
  <c r="AC295" i="6" s="1"/>
  <c r="AB295" i="6" a="1"/>
  <c r="AB295" i="6" s="1"/>
  <c r="AA295" i="6"/>
  <c r="AA295" i="6" a="1"/>
  <c r="Z295" i="6"/>
  <c r="Z295" i="6" a="1"/>
  <c r="Y295" i="6"/>
  <c r="Y295" i="6" a="1"/>
  <c r="X295" i="6" a="1"/>
  <c r="X295" i="6" s="1"/>
  <c r="W295" i="6"/>
  <c r="W295" i="6" a="1"/>
  <c r="V295" i="6" a="1"/>
  <c r="V295" i="6" s="1"/>
  <c r="U295" i="6"/>
  <c r="U295" i="6" a="1"/>
  <c r="T295" i="6" a="1"/>
  <c r="T295" i="6" s="1"/>
  <c r="S295" i="6" a="1"/>
  <c r="S295" i="6" s="1"/>
  <c r="R295" i="6" a="1"/>
  <c r="R295" i="6" s="1"/>
  <c r="Q295" i="6"/>
  <c r="Q295" i="6" a="1"/>
  <c r="P295" i="6" a="1"/>
  <c r="P295" i="6" s="1"/>
  <c r="O295" i="6" a="1"/>
  <c r="O295" i="6" s="1"/>
  <c r="N295" i="6"/>
  <c r="N295" i="6" a="1"/>
  <c r="M295" i="6" a="1"/>
  <c r="M295" i="6" s="1"/>
  <c r="L295" i="6" a="1"/>
  <c r="L295" i="6" s="1"/>
  <c r="K295" i="6"/>
  <c r="K295" i="6" a="1"/>
  <c r="AI294" i="6"/>
  <c r="AI294" i="6" a="1"/>
  <c r="AH294" i="6" a="1"/>
  <c r="AH294" i="6" s="1"/>
  <c r="AG294" i="6" a="1"/>
  <c r="AG294" i="6" s="1"/>
  <c r="AF294" i="6" a="1"/>
  <c r="AF294" i="6" s="1"/>
  <c r="AE294" i="6" a="1"/>
  <c r="AE294" i="6" s="1"/>
  <c r="AD294" i="6" a="1"/>
  <c r="AD294" i="6" s="1"/>
  <c r="AC294" i="6" a="1"/>
  <c r="AC294" i="6" s="1"/>
  <c r="AB294" i="6" a="1"/>
  <c r="AB294" i="6" s="1"/>
  <c r="AA294" i="6" a="1"/>
  <c r="AA294" i="6" s="1"/>
  <c r="Z294" i="6"/>
  <c r="Z294" i="6" a="1"/>
  <c r="Y294" i="6" a="1"/>
  <c r="Y294" i="6" s="1"/>
  <c r="X294" i="6" a="1"/>
  <c r="X294" i="6" s="1"/>
  <c r="W294" i="6"/>
  <c r="W294" i="6" a="1"/>
  <c r="V294" i="6" a="1"/>
  <c r="V294" i="6" s="1"/>
  <c r="U294" i="6" a="1"/>
  <c r="U294" i="6" s="1"/>
  <c r="T294" i="6" a="1"/>
  <c r="T294" i="6" s="1"/>
  <c r="S294" i="6"/>
  <c r="S294" i="6" a="1"/>
  <c r="R294" i="6" a="1"/>
  <c r="R294" i="6" s="1"/>
  <c r="Q294" i="6" a="1"/>
  <c r="Q294" i="6" s="1"/>
  <c r="P294" i="6" a="1"/>
  <c r="P294" i="6" s="1"/>
  <c r="O294" i="6" a="1"/>
  <c r="O294" i="6" s="1"/>
  <c r="N294" i="6"/>
  <c r="N294" i="6" a="1"/>
  <c r="M294" i="6" a="1"/>
  <c r="M294" i="6" s="1"/>
  <c r="L294" i="6" a="1"/>
  <c r="L294" i="6" s="1"/>
  <c r="K294" i="6" a="1"/>
  <c r="K294" i="6" s="1"/>
  <c r="AI293" i="6" a="1"/>
  <c r="AI293" i="6" s="1"/>
  <c r="AH293" i="6" a="1"/>
  <c r="AH293" i="6" s="1"/>
  <c r="AG293" i="6" a="1"/>
  <c r="AG293" i="6" s="1"/>
  <c r="AF293" i="6"/>
  <c r="AF293" i="6" a="1"/>
  <c r="AE293" i="6" a="1"/>
  <c r="AE293" i="6" s="1"/>
  <c r="AD293" i="6" a="1"/>
  <c r="AD293" i="6" s="1"/>
  <c r="AC293" i="6" a="1"/>
  <c r="AC293" i="6" s="1"/>
  <c r="AB293" i="6" a="1"/>
  <c r="AB293" i="6" s="1"/>
  <c r="AA293" i="6" a="1"/>
  <c r="AA293" i="6" s="1"/>
  <c r="Z293" i="6" a="1"/>
  <c r="Z293" i="6" s="1"/>
  <c r="Y293" i="6" a="1"/>
  <c r="Y293" i="6" s="1"/>
  <c r="X293" i="6"/>
  <c r="X293" i="6" a="1"/>
  <c r="W293" i="6" a="1"/>
  <c r="W293" i="6" s="1"/>
  <c r="V293" i="6" a="1"/>
  <c r="V293" i="6" s="1"/>
  <c r="U293" i="6" a="1"/>
  <c r="U293" i="6" s="1"/>
  <c r="T293" i="6"/>
  <c r="T293" i="6" a="1"/>
  <c r="S293" i="6" a="1"/>
  <c r="S293" i="6" s="1"/>
  <c r="R293" i="6" a="1"/>
  <c r="R293" i="6" s="1"/>
  <c r="Q293" i="6" a="1"/>
  <c r="Q293" i="6" s="1"/>
  <c r="P293" i="6"/>
  <c r="P293" i="6" a="1"/>
  <c r="O293" i="6" a="1"/>
  <c r="O293" i="6" s="1"/>
  <c r="N293" i="6" a="1"/>
  <c r="N293" i="6" s="1"/>
  <c r="M293" i="6" a="1"/>
  <c r="M293" i="6" s="1"/>
  <c r="L293" i="6" a="1"/>
  <c r="L293" i="6" s="1"/>
  <c r="K293" i="6" a="1"/>
  <c r="K293" i="6" s="1"/>
  <c r="AI292" i="6" a="1"/>
  <c r="AI292" i="6" s="1"/>
  <c r="AH292" i="6"/>
  <c r="AH292" i="6" a="1"/>
  <c r="AG292" i="6" a="1"/>
  <c r="AG292" i="6" s="1"/>
  <c r="AF292" i="6" a="1"/>
  <c r="AF292" i="6" s="1"/>
  <c r="AE292" i="6" a="1"/>
  <c r="AE292" i="6" s="1"/>
  <c r="AD292" i="6" a="1"/>
  <c r="AD292" i="6" s="1"/>
  <c r="AC292" i="6" a="1"/>
  <c r="AC292" i="6" s="1"/>
  <c r="AB292" i="6" a="1"/>
  <c r="AB292" i="6" s="1"/>
  <c r="AA292" i="6" a="1"/>
  <c r="AA292" i="6" s="1"/>
  <c r="Z292" i="6" a="1"/>
  <c r="Z292" i="6" s="1"/>
  <c r="Y292" i="6" a="1"/>
  <c r="Y292" i="6" s="1"/>
  <c r="X292" i="6" a="1"/>
  <c r="X292" i="6" s="1"/>
  <c r="W292" i="6" a="1"/>
  <c r="W292" i="6" s="1"/>
  <c r="V292" i="6" a="1"/>
  <c r="V292" i="6" s="1"/>
  <c r="U292" i="6" a="1"/>
  <c r="U292" i="6" s="1"/>
  <c r="T292" i="6" a="1"/>
  <c r="T292" i="6" s="1"/>
  <c r="S292" i="6" a="1"/>
  <c r="S292" i="6" s="1"/>
  <c r="R292" i="6" a="1"/>
  <c r="R292" i="6" s="1"/>
  <c r="Q292" i="6" a="1"/>
  <c r="Q292" i="6" s="1"/>
  <c r="P292" i="6" a="1"/>
  <c r="P292" i="6" s="1"/>
  <c r="O292" i="6" a="1"/>
  <c r="O292" i="6" s="1"/>
  <c r="N292" i="6" a="1"/>
  <c r="N292" i="6" s="1"/>
  <c r="M292" i="6" a="1"/>
  <c r="M292" i="6" s="1"/>
  <c r="L292" i="6" a="1"/>
  <c r="L292" i="6" s="1"/>
  <c r="K292" i="6" a="1"/>
  <c r="K292" i="6" s="1"/>
  <c r="AI291" i="6" a="1"/>
  <c r="AI291" i="6" s="1"/>
  <c r="AH291" i="6" a="1"/>
  <c r="AH291" i="6" s="1"/>
  <c r="AG291" i="6" a="1"/>
  <c r="AG291" i="6" s="1"/>
  <c r="AF291" i="6" a="1"/>
  <c r="AF291" i="6" s="1"/>
  <c r="AE291" i="6" a="1"/>
  <c r="AE291" i="6" s="1"/>
  <c r="AD291" i="6" a="1"/>
  <c r="AD291" i="6" s="1"/>
  <c r="AC291" i="6" a="1"/>
  <c r="AC291" i="6" s="1"/>
  <c r="AB291" i="6" a="1"/>
  <c r="AB291" i="6" s="1"/>
  <c r="AA291" i="6" a="1"/>
  <c r="AA291" i="6" s="1"/>
  <c r="Z291" i="6" a="1"/>
  <c r="Z291" i="6" s="1"/>
  <c r="Y291" i="6" a="1"/>
  <c r="Y291" i="6" s="1"/>
  <c r="X291" i="6" a="1"/>
  <c r="X291" i="6" s="1"/>
  <c r="W291" i="6" a="1"/>
  <c r="W291" i="6" s="1"/>
  <c r="V291" i="6" a="1"/>
  <c r="V291" i="6" s="1"/>
  <c r="U291" i="6" a="1"/>
  <c r="U291" i="6" s="1"/>
  <c r="T291" i="6" a="1"/>
  <c r="T291" i="6" s="1"/>
  <c r="S291" i="6" a="1"/>
  <c r="S291" i="6" s="1"/>
  <c r="R291" i="6" a="1"/>
  <c r="R291" i="6" s="1"/>
  <c r="Q291" i="6" a="1"/>
  <c r="Q291" i="6" s="1"/>
  <c r="P291" i="6" a="1"/>
  <c r="P291" i="6" s="1"/>
  <c r="O291" i="6" a="1"/>
  <c r="O291" i="6" s="1"/>
  <c r="N291" i="6" a="1"/>
  <c r="N291" i="6" s="1"/>
  <c r="M291" i="6" a="1"/>
  <c r="M291" i="6" s="1"/>
  <c r="L291" i="6" a="1"/>
  <c r="L291" i="6" s="1"/>
  <c r="K291" i="6" a="1"/>
  <c r="K291" i="6" s="1"/>
  <c r="AI290" i="6" a="1"/>
  <c r="AI290" i="6" s="1"/>
  <c r="AH290" i="6" a="1"/>
  <c r="AH290" i="6" s="1"/>
  <c r="AG290" i="6" a="1"/>
  <c r="AG290" i="6" s="1"/>
  <c r="AF290" i="6" a="1"/>
  <c r="AF290" i="6" s="1"/>
  <c r="AE290" i="6" a="1"/>
  <c r="AE290" i="6" s="1"/>
  <c r="AD290" i="6" a="1"/>
  <c r="AD290" i="6" s="1"/>
  <c r="AC290" i="6" a="1"/>
  <c r="AC290" i="6" s="1"/>
  <c r="AB290" i="6" a="1"/>
  <c r="AB290" i="6" s="1"/>
  <c r="AA290" i="6" a="1"/>
  <c r="AA290" i="6" s="1"/>
  <c r="Z290" i="6" a="1"/>
  <c r="Z290" i="6" s="1"/>
  <c r="Y290" i="6" a="1"/>
  <c r="Y290" i="6" s="1"/>
  <c r="X290" i="6" a="1"/>
  <c r="X290" i="6" s="1"/>
  <c r="W290" i="6" a="1"/>
  <c r="W290" i="6" s="1"/>
  <c r="V290" i="6" a="1"/>
  <c r="V290" i="6" s="1"/>
  <c r="U290" i="6" a="1"/>
  <c r="U290" i="6" s="1"/>
  <c r="T290" i="6" a="1"/>
  <c r="T290" i="6" s="1"/>
  <c r="S290" i="6" a="1"/>
  <c r="S290" i="6" s="1"/>
  <c r="R290" i="6" a="1"/>
  <c r="R290" i="6" s="1"/>
  <c r="Q290" i="6" a="1"/>
  <c r="Q290" i="6" s="1"/>
  <c r="P290" i="6" a="1"/>
  <c r="P290" i="6" s="1"/>
  <c r="O290" i="6" a="1"/>
  <c r="O290" i="6" s="1"/>
  <c r="N290" i="6" a="1"/>
  <c r="N290" i="6" s="1"/>
  <c r="M290" i="6" a="1"/>
  <c r="M290" i="6" s="1"/>
  <c r="L290" i="6" a="1"/>
  <c r="L290" i="6" s="1"/>
  <c r="K290" i="6" a="1"/>
  <c r="K290" i="6" s="1"/>
  <c r="AI289" i="6" a="1"/>
  <c r="AI289" i="6" s="1"/>
  <c r="AH289" i="6" a="1"/>
  <c r="AH289" i="6" s="1"/>
  <c r="AG289" i="6" a="1"/>
  <c r="AG289" i="6" s="1"/>
  <c r="AF289" i="6" a="1"/>
  <c r="AF289" i="6" s="1"/>
  <c r="AE289" i="6" a="1"/>
  <c r="AE289" i="6" s="1"/>
  <c r="AD289" i="6" a="1"/>
  <c r="AD289" i="6" s="1"/>
  <c r="AC289" i="6" a="1"/>
  <c r="AC289" i="6" s="1"/>
  <c r="AB289" i="6" a="1"/>
  <c r="AB289" i="6" s="1"/>
  <c r="AA289" i="6" a="1"/>
  <c r="AA289" i="6" s="1"/>
  <c r="Z289" i="6" a="1"/>
  <c r="Z289" i="6" s="1"/>
  <c r="Y289" i="6" a="1"/>
  <c r="Y289" i="6" s="1"/>
  <c r="X289" i="6" a="1"/>
  <c r="X289" i="6" s="1"/>
  <c r="W289" i="6" a="1"/>
  <c r="W289" i="6" s="1"/>
  <c r="V289" i="6" a="1"/>
  <c r="V289" i="6" s="1"/>
  <c r="U289" i="6" a="1"/>
  <c r="U289" i="6" s="1"/>
  <c r="T289" i="6" a="1"/>
  <c r="T289" i="6" s="1"/>
  <c r="S289" i="6" a="1"/>
  <c r="S289" i="6" s="1"/>
  <c r="R289" i="6" a="1"/>
  <c r="R289" i="6" s="1"/>
  <c r="Q289" i="6" a="1"/>
  <c r="Q289" i="6" s="1"/>
  <c r="P289" i="6" a="1"/>
  <c r="P289" i="6" s="1"/>
  <c r="O289" i="6" a="1"/>
  <c r="O289" i="6" s="1"/>
  <c r="N289" i="6" a="1"/>
  <c r="N289" i="6" s="1"/>
  <c r="M289" i="6" a="1"/>
  <c r="M289" i="6" s="1"/>
  <c r="L289" i="6" a="1"/>
  <c r="L289" i="6" s="1"/>
  <c r="K289" i="6" a="1"/>
  <c r="K289" i="6" s="1"/>
  <c r="AI288" i="6" a="1"/>
  <c r="AI288" i="6" s="1"/>
  <c r="AH288" i="6" a="1"/>
  <c r="AH288" i="6" s="1"/>
  <c r="AG288" i="6" a="1"/>
  <c r="AG288" i="6" s="1"/>
  <c r="AF288" i="6" a="1"/>
  <c r="AF288" i="6" s="1"/>
  <c r="AE288" i="6" a="1"/>
  <c r="AE288" i="6" s="1"/>
  <c r="AD288" i="6" a="1"/>
  <c r="AD288" i="6" s="1"/>
  <c r="AC288" i="6" a="1"/>
  <c r="AC288" i="6" s="1"/>
  <c r="AB288" i="6" a="1"/>
  <c r="AB288" i="6" s="1"/>
  <c r="AA288" i="6" a="1"/>
  <c r="AA288" i="6" s="1"/>
  <c r="Z288" i="6" a="1"/>
  <c r="Z288" i="6" s="1"/>
  <c r="Y288" i="6" a="1"/>
  <c r="Y288" i="6" s="1"/>
  <c r="X288" i="6" a="1"/>
  <c r="X288" i="6" s="1"/>
  <c r="W288" i="6" a="1"/>
  <c r="W288" i="6" s="1"/>
  <c r="V288" i="6" a="1"/>
  <c r="V288" i="6" s="1"/>
  <c r="U288" i="6" a="1"/>
  <c r="U288" i="6" s="1"/>
  <c r="T288" i="6" a="1"/>
  <c r="T288" i="6" s="1"/>
  <c r="S288" i="6" a="1"/>
  <c r="S288" i="6" s="1"/>
  <c r="R288" i="6" a="1"/>
  <c r="R288" i="6" s="1"/>
  <c r="Q288" i="6" a="1"/>
  <c r="Q288" i="6" s="1"/>
  <c r="P288" i="6" a="1"/>
  <c r="P288" i="6" s="1"/>
  <c r="O288" i="6" a="1"/>
  <c r="O288" i="6" s="1"/>
  <c r="N288" i="6" a="1"/>
  <c r="N288" i="6" s="1"/>
  <c r="M288" i="6" a="1"/>
  <c r="M288" i="6" s="1"/>
  <c r="L288" i="6" a="1"/>
  <c r="L288" i="6" s="1"/>
  <c r="K288" i="6" a="1"/>
  <c r="K288" i="6" s="1"/>
  <c r="AI287" i="6" a="1"/>
  <c r="AI287" i="6" s="1"/>
  <c r="AH287" i="6" a="1"/>
  <c r="AH287" i="6" s="1"/>
  <c r="AG287" i="6" a="1"/>
  <c r="AG287" i="6" s="1"/>
  <c r="AF287" i="6" a="1"/>
  <c r="AF287" i="6" s="1"/>
  <c r="AE287" i="6" a="1"/>
  <c r="AE287" i="6" s="1"/>
  <c r="AD287" i="6" a="1"/>
  <c r="AD287" i="6" s="1"/>
  <c r="AC287" i="6" a="1"/>
  <c r="AC287" i="6" s="1"/>
  <c r="AB287" i="6" a="1"/>
  <c r="AB287" i="6" s="1"/>
  <c r="AA287" i="6" a="1"/>
  <c r="AA287" i="6" s="1"/>
  <c r="Z287" i="6" a="1"/>
  <c r="Z287" i="6" s="1"/>
  <c r="Y287" i="6" a="1"/>
  <c r="Y287" i="6" s="1"/>
  <c r="X287" i="6" a="1"/>
  <c r="X287" i="6" s="1"/>
  <c r="W287" i="6" a="1"/>
  <c r="W287" i="6" s="1"/>
  <c r="V287" i="6" a="1"/>
  <c r="V287" i="6" s="1"/>
  <c r="U287" i="6" a="1"/>
  <c r="U287" i="6" s="1"/>
  <c r="T287" i="6" a="1"/>
  <c r="T287" i="6" s="1"/>
  <c r="S287" i="6" a="1"/>
  <c r="S287" i="6" s="1"/>
  <c r="R287" i="6" a="1"/>
  <c r="R287" i="6" s="1"/>
  <c r="Q287" i="6" a="1"/>
  <c r="Q287" i="6" s="1"/>
  <c r="P287" i="6" a="1"/>
  <c r="P287" i="6" s="1"/>
  <c r="O287" i="6" a="1"/>
  <c r="O287" i="6" s="1"/>
  <c r="N287" i="6" a="1"/>
  <c r="N287" i="6" s="1"/>
  <c r="M287" i="6" a="1"/>
  <c r="M287" i="6" s="1"/>
  <c r="L287" i="6" a="1"/>
  <c r="L287" i="6" s="1"/>
  <c r="K287" i="6" a="1"/>
  <c r="K287" i="6" s="1"/>
  <c r="AI286" i="6" a="1"/>
  <c r="AI286" i="6" s="1"/>
  <c r="AH286" i="6" a="1"/>
  <c r="AH286" i="6" s="1"/>
  <c r="AG286" i="6" a="1"/>
  <c r="AG286" i="6" s="1"/>
  <c r="AF286" i="6" a="1"/>
  <c r="AF286" i="6" s="1"/>
  <c r="AE286" i="6" a="1"/>
  <c r="AE286" i="6" s="1"/>
  <c r="AD286" i="6" a="1"/>
  <c r="AD286" i="6" s="1"/>
  <c r="AC286" i="6" a="1"/>
  <c r="AC286" i="6" s="1"/>
  <c r="AB286" i="6" a="1"/>
  <c r="AB286" i="6" s="1"/>
  <c r="AA286" i="6" a="1"/>
  <c r="AA286" i="6" s="1"/>
  <c r="Z286" i="6" a="1"/>
  <c r="Z286" i="6" s="1"/>
  <c r="Y286" i="6" a="1"/>
  <c r="Y286" i="6" s="1"/>
  <c r="X286" i="6" a="1"/>
  <c r="X286" i="6" s="1"/>
  <c r="W286" i="6" a="1"/>
  <c r="W286" i="6" s="1"/>
  <c r="V286" i="6" a="1"/>
  <c r="V286" i="6" s="1"/>
  <c r="U286" i="6" a="1"/>
  <c r="U286" i="6" s="1"/>
  <c r="T286" i="6" a="1"/>
  <c r="T286" i="6" s="1"/>
  <c r="S286" i="6" a="1"/>
  <c r="S286" i="6" s="1"/>
  <c r="R286" i="6" a="1"/>
  <c r="R286" i="6" s="1"/>
  <c r="Q286" i="6" a="1"/>
  <c r="Q286" i="6" s="1"/>
  <c r="P286" i="6" a="1"/>
  <c r="P286" i="6" s="1"/>
  <c r="O286" i="6" a="1"/>
  <c r="O286" i="6" s="1"/>
  <c r="N286" i="6" a="1"/>
  <c r="N286" i="6" s="1"/>
  <c r="M286" i="6" a="1"/>
  <c r="M286" i="6" s="1"/>
  <c r="L286" i="6" a="1"/>
  <c r="L286" i="6" s="1"/>
  <c r="K286" i="6" a="1"/>
  <c r="K286" i="6" s="1"/>
  <c r="AI285" i="6" a="1"/>
  <c r="AI285" i="6" s="1"/>
  <c r="AH285" i="6" a="1"/>
  <c r="AH285" i="6" s="1"/>
  <c r="AG285" i="6" a="1"/>
  <c r="AG285" i="6" s="1"/>
  <c r="AF285" i="6" a="1"/>
  <c r="AF285" i="6" s="1"/>
  <c r="AE285" i="6" a="1"/>
  <c r="AE285" i="6" s="1"/>
  <c r="AD285" i="6" a="1"/>
  <c r="AD285" i="6" s="1"/>
  <c r="AC285" i="6" a="1"/>
  <c r="AC285" i="6" s="1"/>
  <c r="AB285" i="6" a="1"/>
  <c r="AB285" i="6" s="1"/>
  <c r="AA285" i="6" a="1"/>
  <c r="AA285" i="6" s="1"/>
  <c r="Z285" i="6" a="1"/>
  <c r="Z285" i="6" s="1"/>
  <c r="Y285" i="6" a="1"/>
  <c r="Y285" i="6" s="1"/>
  <c r="X285" i="6" a="1"/>
  <c r="X285" i="6" s="1"/>
  <c r="W285" i="6" a="1"/>
  <c r="W285" i="6" s="1"/>
  <c r="V285" i="6" a="1"/>
  <c r="V285" i="6" s="1"/>
  <c r="U285" i="6" a="1"/>
  <c r="U285" i="6" s="1"/>
  <c r="T285" i="6" a="1"/>
  <c r="T285" i="6" s="1"/>
  <c r="S285" i="6" a="1"/>
  <c r="S285" i="6" s="1"/>
  <c r="R285" i="6" a="1"/>
  <c r="R285" i="6" s="1"/>
  <c r="Q285" i="6" a="1"/>
  <c r="Q285" i="6" s="1"/>
  <c r="P285" i="6" a="1"/>
  <c r="P285" i="6" s="1"/>
  <c r="O285" i="6" a="1"/>
  <c r="O285" i="6" s="1"/>
  <c r="N285" i="6" a="1"/>
  <c r="N285" i="6" s="1"/>
  <c r="M285" i="6" a="1"/>
  <c r="M285" i="6" s="1"/>
  <c r="L285" i="6" a="1"/>
  <c r="L285" i="6" s="1"/>
  <c r="K285" i="6" a="1"/>
  <c r="K285" i="6" s="1"/>
  <c r="AI284" i="6" a="1"/>
  <c r="AI284" i="6" s="1"/>
  <c r="AH284" i="6" a="1"/>
  <c r="AH284" i="6" s="1"/>
  <c r="AG284" i="6" a="1"/>
  <c r="AG284" i="6" s="1"/>
  <c r="AF284" i="6" a="1"/>
  <c r="AF284" i="6" s="1"/>
  <c r="AE284" i="6" a="1"/>
  <c r="AE284" i="6" s="1"/>
  <c r="AD284" i="6" a="1"/>
  <c r="AD284" i="6" s="1"/>
  <c r="AC284" i="6" a="1"/>
  <c r="AC284" i="6" s="1"/>
  <c r="AB284" i="6" a="1"/>
  <c r="AB284" i="6" s="1"/>
  <c r="AA284" i="6" a="1"/>
  <c r="AA284" i="6" s="1"/>
  <c r="Z284" i="6" a="1"/>
  <c r="Z284" i="6" s="1"/>
  <c r="Y284" i="6" a="1"/>
  <c r="Y284" i="6" s="1"/>
  <c r="X284" i="6" a="1"/>
  <c r="X284" i="6" s="1"/>
  <c r="W284" i="6" a="1"/>
  <c r="W284" i="6" s="1"/>
  <c r="V284" i="6" a="1"/>
  <c r="V284" i="6" s="1"/>
  <c r="U284" i="6" a="1"/>
  <c r="U284" i="6" s="1"/>
  <c r="T284" i="6" a="1"/>
  <c r="T284" i="6" s="1"/>
  <c r="S284" i="6" a="1"/>
  <c r="S284" i="6" s="1"/>
  <c r="R284" i="6" a="1"/>
  <c r="R284" i="6" s="1"/>
  <c r="Q284" i="6" a="1"/>
  <c r="Q284" i="6" s="1"/>
  <c r="P284" i="6" a="1"/>
  <c r="P284" i="6" s="1"/>
  <c r="O284" i="6" a="1"/>
  <c r="O284" i="6" s="1"/>
  <c r="N284" i="6" a="1"/>
  <c r="N284" i="6" s="1"/>
  <c r="M284" i="6" a="1"/>
  <c r="M284" i="6" s="1"/>
  <c r="L284" i="6" a="1"/>
  <c r="L284" i="6" s="1"/>
  <c r="K284" i="6" a="1"/>
  <c r="K284" i="6" s="1"/>
  <c r="AI283" i="6" a="1"/>
  <c r="AI283" i="6" s="1"/>
  <c r="AH283" i="6" a="1"/>
  <c r="AH283" i="6" s="1"/>
  <c r="AG283" i="6" a="1"/>
  <c r="AG283" i="6" s="1"/>
  <c r="AF283" i="6" a="1"/>
  <c r="AF283" i="6" s="1"/>
  <c r="AE283" i="6" a="1"/>
  <c r="AE283" i="6" s="1"/>
  <c r="AD283" i="6" a="1"/>
  <c r="AD283" i="6" s="1"/>
  <c r="AC283" i="6" a="1"/>
  <c r="AC283" i="6" s="1"/>
  <c r="AB283" i="6" a="1"/>
  <c r="AB283" i="6" s="1"/>
  <c r="AA283" i="6" a="1"/>
  <c r="AA283" i="6" s="1"/>
  <c r="Z283" i="6" a="1"/>
  <c r="Z283" i="6" s="1"/>
  <c r="Y283" i="6" a="1"/>
  <c r="Y283" i="6" s="1"/>
  <c r="X283" i="6" a="1"/>
  <c r="X283" i="6" s="1"/>
  <c r="W283" i="6" a="1"/>
  <c r="W283" i="6" s="1"/>
  <c r="V283" i="6" a="1"/>
  <c r="V283" i="6" s="1"/>
  <c r="U283" i="6" a="1"/>
  <c r="U283" i="6" s="1"/>
  <c r="T283" i="6" a="1"/>
  <c r="T283" i="6" s="1"/>
  <c r="S283" i="6" a="1"/>
  <c r="S283" i="6" s="1"/>
  <c r="R283" i="6" a="1"/>
  <c r="R283" i="6" s="1"/>
  <c r="Q283" i="6" a="1"/>
  <c r="Q283" i="6" s="1"/>
  <c r="P283" i="6" a="1"/>
  <c r="P283" i="6" s="1"/>
  <c r="O283" i="6" a="1"/>
  <c r="O283" i="6" s="1"/>
  <c r="N283" i="6" a="1"/>
  <c r="N283" i="6" s="1"/>
  <c r="M283" i="6" a="1"/>
  <c r="M283" i="6" s="1"/>
  <c r="L283" i="6" a="1"/>
  <c r="L283" i="6" s="1"/>
  <c r="K283" i="6" a="1"/>
  <c r="K283" i="6" s="1"/>
  <c r="AI282" i="6" a="1"/>
  <c r="AI282" i="6" s="1"/>
  <c r="AH282" i="6" a="1"/>
  <c r="AH282" i="6" s="1"/>
  <c r="AG282" i="6" a="1"/>
  <c r="AG282" i="6" s="1"/>
  <c r="AF282" i="6" a="1"/>
  <c r="AF282" i="6" s="1"/>
  <c r="AE282" i="6" a="1"/>
  <c r="AE282" i="6" s="1"/>
  <c r="AD282" i="6" a="1"/>
  <c r="AD282" i="6" s="1"/>
  <c r="AC282" i="6" a="1"/>
  <c r="AC282" i="6" s="1"/>
  <c r="AB282" i="6" a="1"/>
  <c r="AB282" i="6" s="1"/>
  <c r="AA282" i="6" a="1"/>
  <c r="AA282" i="6" s="1"/>
  <c r="Z282" i="6" a="1"/>
  <c r="Z282" i="6" s="1"/>
  <c r="Y282" i="6" a="1"/>
  <c r="Y282" i="6" s="1"/>
  <c r="X282" i="6" a="1"/>
  <c r="X282" i="6" s="1"/>
  <c r="W282" i="6" a="1"/>
  <c r="W282" i="6" s="1"/>
  <c r="V282" i="6" a="1"/>
  <c r="V282" i="6" s="1"/>
  <c r="U282" i="6" a="1"/>
  <c r="U282" i="6" s="1"/>
  <c r="T282" i="6" a="1"/>
  <c r="T282" i="6" s="1"/>
  <c r="S282" i="6" a="1"/>
  <c r="S282" i="6" s="1"/>
  <c r="R282" i="6" a="1"/>
  <c r="R282" i="6" s="1"/>
  <c r="Q282" i="6" a="1"/>
  <c r="Q282" i="6" s="1"/>
  <c r="P282" i="6" a="1"/>
  <c r="P282" i="6" s="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a="1"/>
  <c r="AD281" i="6" s="1"/>
  <c r="AC281" i="6" a="1"/>
  <c r="AC281" i="6" s="1"/>
  <c r="AB281" i="6" a="1"/>
  <c r="AB281" i="6" s="1"/>
  <c r="AA281" i="6" a="1"/>
  <c r="AA281" i="6" s="1"/>
  <c r="Z281" i="6" a="1"/>
  <c r="Z281" i="6" s="1"/>
  <c r="Y281" i="6" a="1"/>
  <c r="Y281" i="6" s="1"/>
  <c r="X281" i="6" a="1"/>
  <c r="X281" i="6" s="1"/>
  <c r="W281" i="6" a="1"/>
  <c r="W281" i="6" s="1"/>
  <c r="V281" i="6" a="1"/>
  <c r="V281" i="6" s="1"/>
  <c r="U281" i="6" a="1"/>
  <c r="U281" i="6" s="1"/>
  <c r="T281" i="6" a="1"/>
  <c r="T281" i="6" s="1"/>
  <c r="S281" i="6" a="1"/>
  <c r="S281" i="6" s="1"/>
  <c r="R281" i="6" a="1"/>
  <c r="R281" i="6" s="1"/>
  <c r="Q281" i="6" a="1"/>
  <c r="Q281" i="6" s="1"/>
  <c r="P281" i="6" a="1"/>
  <c r="P281" i="6" s="1"/>
  <c r="O281" i="6" a="1"/>
  <c r="O281" i="6" s="1"/>
  <c r="N281" i="6" a="1"/>
  <c r="N281" i="6" s="1"/>
  <c r="M281" i="6" a="1"/>
  <c r="M281" i="6" s="1"/>
  <c r="L281" i="6" a="1"/>
  <c r="L281" i="6" s="1"/>
  <c r="K281" i="6" a="1"/>
  <c r="K281" i="6" s="1"/>
  <c r="AI280" i="6" a="1"/>
  <c r="AI280" i="6" s="1"/>
  <c r="AH280" i="6" a="1"/>
  <c r="AH280" i="6" s="1"/>
  <c r="AG280" i="6" a="1"/>
  <c r="AG280" i="6" s="1"/>
  <c r="AF280" i="6" a="1"/>
  <c r="AF280" i="6" s="1"/>
  <c r="AE280" i="6" a="1"/>
  <c r="AE280" i="6" s="1"/>
  <c r="AD280" i="6" a="1"/>
  <c r="AD280" i="6" s="1"/>
  <c r="AC280" i="6" a="1"/>
  <c r="AC280" i="6" s="1"/>
  <c r="AB280" i="6"/>
  <c r="AB280" i="6" a="1"/>
  <c r="AA280" i="6" a="1"/>
  <c r="AA280" i="6" s="1"/>
  <c r="Z280" i="6" a="1"/>
  <c r="Z280" i="6" s="1"/>
  <c r="Y280" i="6" a="1"/>
  <c r="Y280" i="6" s="1"/>
  <c r="X280" i="6" a="1"/>
  <c r="X280" i="6" s="1"/>
  <c r="W280" i="6" a="1"/>
  <c r="W280" i="6" s="1"/>
  <c r="V280" i="6" a="1"/>
  <c r="V280" i="6" s="1"/>
  <c r="U280" i="6" a="1"/>
  <c r="U280" i="6" s="1"/>
  <c r="T280" i="6" a="1"/>
  <c r="T280" i="6" s="1"/>
  <c r="S280" i="6" a="1"/>
  <c r="S280" i="6" s="1"/>
  <c r="R280" i="6" a="1"/>
  <c r="R280" i="6" s="1"/>
  <c r="Q280" i="6" a="1"/>
  <c r="Q280" i="6" s="1"/>
  <c r="P280" i="6" a="1"/>
  <c r="P280" i="6" s="1"/>
  <c r="O280" i="6" a="1"/>
  <c r="O280" i="6" s="1"/>
  <c r="N280" i="6" a="1"/>
  <c r="N280" i="6" s="1"/>
  <c r="M280" i="6" a="1"/>
  <c r="M280" i="6" s="1"/>
  <c r="L280" i="6"/>
  <c r="L280" i="6" a="1"/>
  <c r="K280" i="6" a="1"/>
  <c r="K280" i="6" s="1"/>
  <c r="AI279" i="6" a="1"/>
  <c r="AI279" i="6" s="1"/>
  <c r="AH279" i="6" a="1"/>
  <c r="AH279" i="6" s="1"/>
  <c r="AG279" i="6" a="1"/>
  <c r="AG279" i="6" s="1"/>
  <c r="AF279" i="6" a="1"/>
  <c r="AF279" i="6" s="1"/>
  <c r="AE279" i="6" a="1"/>
  <c r="AE279" i="6" s="1"/>
  <c r="AD279" i="6" a="1"/>
  <c r="AD279" i="6" s="1"/>
  <c r="AC279" i="6" a="1"/>
  <c r="AC279" i="6" s="1"/>
  <c r="AB279" i="6" a="1"/>
  <c r="AB279" i="6" s="1"/>
  <c r="AA279" i="6" a="1"/>
  <c r="AA279" i="6" s="1"/>
  <c r="Z279" i="6" a="1"/>
  <c r="Z279" i="6" s="1"/>
  <c r="Y279" i="6" a="1"/>
  <c r="Y279" i="6" s="1"/>
  <c r="X279" i="6" a="1"/>
  <c r="X279" i="6" s="1"/>
  <c r="W279" i="6" a="1"/>
  <c r="W279" i="6" s="1"/>
  <c r="V279" i="6" a="1"/>
  <c r="V279" i="6" s="1"/>
  <c r="U279" i="6" a="1"/>
  <c r="U279" i="6" s="1"/>
  <c r="T279" i="6" a="1"/>
  <c r="T279" i="6" s="1"/>
  <c r="S279" i="6" a="1"/>
  <c r="S279" i="6" s="1"/>
  <c r="R279" i="6" a="1"/>
  <c r="R279" i="6" s="1"/>
  <c r="Q279" i="6" a="1"/>
  <c r="Q279" i="6" s="1"/>
  <c r="P279" i="6" a="1"/>
  <c r="P279" i="6" s="1"/>
  <c r="O279" i="6" a="1"/>
  <c r="O279" i="6" s="1"/>
  <c r="N279" i="6" a="1"/>
  <c r="N279" i="6" s="1"/>
  <c r="M279" i="6" a="1"/>
  <c r="M279" i="6" s="1"/>
  <c r="L279" i="6" a="1"/>
  <c r="L279" i="6" s="1"/>
  <c r="K279" i="6" a="1"/>
  <c r="K279" i="6" s="1"/>
  <c r="AI278" i="6" a="1"/>
  <c r="AI278" i="6" s="1"/>
  <c r="AH278" i="6" a="1"/>
  <c r="AH278" i="6" s="1"/>
  <c r="AG278" i="6" a="1"/>
  <c r="AG278" i="6" s="1"/>
  <c r="AF278" i="6" a="1"/>
  <c r="AF278" i="6" s="1"/>
  <c r="AE278" i="6" a="1"/>
  <c r="AE278" i="6" s="1"/>
  <c r="AD278" i="6" a="1"/>
  <c r="AD278" i="6" s="1"/>
  <c r="AC278" i="6" a="1"/>
  <c r="AC278" i="6" s="1"/>
  <c r="AB278" i="6" a="1"/>
  <c r="AB278" i="6" s="1"/>
  <c r="AA278" i="6" a="1"/>
  <c r="AA278" i="6" s="1"/>
  <c r="Z278" i="6" a="1"/>
  <c r="Z278" i="6" s="1"/>
  <c r="Y278" i="6" a="1"/>
  <c r="Y278" i="6" s="1"/>
  <c r="X278" i="6" a="1"/>
  <c r="X278" i="6" s="1"/>
  <c r="W278" i="6" a="1"/>
  <c r="W278" i="6" s="1"/>
  <c r="V278" i="6" a="1"/>
  <c r="V278" i="6" s="1"/>
  <c r="U278" i="6" a="1"/>
  <c r="U278" i="6" s="1"/>
  <c r="T278" i="6" a="1"/>
  <c r="T278" i="6" s="1"/>
  <c r="S278" i="6" a="1"/>
  <c r="S278" i="6" s="1"/>
  <c r="R278" i="6" a="1"/>
  <c r="R278" i="6" s="1"/>
  <c r="Q278" i="6" a="1"/>
  <c r="Q278" i="6" s="1"/>
  <c r="P278" i="6" a="1"/>
  <c r="P278" i="6" s="1"/>
  <c r="O278" i="6" a="1"/>
  <c r="O278" i="6" s="1"/>
  <c r="N278" i="6" a="1"/>
  <c r="N278" i="6" s="1"/>
  <c r="M278" i="6" a="1"/>
  <c r="M278" i="6" s="1"/>
  <c r="L278" i="6" a="1"/>
  <c r="L278" i="6" s="1"/>
  <c r="K278" i="6" a="1"/>
  <c r="K278" i="6" s="1"/>
  <c r="AI277" i="6" a="1"/>
  <c r="AI277" i="6" s="1"/>
  <c r="AH277" i="6" a="1"/>
  <c r="AH277" i="6" s="1"/>
  <c r="AG277" i="6" a="1"/>
  <c r="AG277" i="6" s="1"/>
  <c r="AF277" i="6" a="1"/>
  <c r="AF277" i="6" s="1"/>
  <c r="AE277" i="6" a="1"/>
  <c r="AE277" i="6" s="1"/>
  <c r="AD277" i="6" a="1"/>
  <c r="AD277" i="6" s="1"/>
  <c r="AC277" i="6" a="1"/>
  <c r="AC277" i="6" s="1"/>
  <c r="AB277" i="6"/>
  <c r="AB277" i="6" a="1"/>
  <c r="AA277" i="6" a="1"/>
  <c r="AA277" i="6" s="1"/>
  <c r="Z277" i="6" a="1"/>
  <c r="Z277" i="6" s="1"/>
  <c r="Y277" i="6" a="1"/>
  <c r="Y277" i="6" s="1"/>
  <c r="X277" i="6" a="1"/>
  <c r="X277" i="6" s="1"/>
  <c r="W277" i="6" a="1"/>
  <c r="W277" i="6" s="1"/>
  <c r="V277" i="6" a="1"/>
  <c r="V277" i="6" s="1"/>
  <c r="U277" i="6" a="1"/>
  <c r="U277" i="6" s="1"/>
  <c r="T277" i="6" a="1"/>
  <c r="T277" i="6" s="1"/>
  <c r="S277" i="6" a="1"/>
  <c r="S277" i="6" s="1"/>
  <c r="R277" i="6" a="1"/>
  <c r="R277" i="6" s="1"/>
  <c r="Q277" i="6" a="1"/>
  <c r="Q277" i="6" s="1"/>
  <c r="P277" i="6" a="1"/>
  <c r="P277" i="6" s="1"/>
  <c r="O277" i="6" a="1"/>
  <c r="O277" i="6" s="1"/>
  <c r="N277" i="6" a="1"/>
  <c r="N277" i="6" s="1"/>
  <c r="M277" i="6" a="1"/>
  <c r="M277" i="6" s="1"/>
  <c r="L277" i="6"/>
  <c r="L277" i="6" a="1"/>
  <c r="K277" i="6" a="1"/>
  <c r="K277" i="6" s="1"/>
  <c r="AI276" i="6" a="1"/>
  <c r="AI276" i="6" s="1"/>
  <c r="AH276" i="6" a="1"/>
  <c r="AH276" i="6" s="1"/>
  <c r="AG276" i="6" a="1"/>
  <c r="AG276" i="6" s="1"/>
  <c r="AF276" i="6" a="1"/>
  <c r="AF276" i="6" s="1"/>
  <c r="AE276" i="6" a="1"/>
  <c r="AE276" i="6" s="1"/>
  <c r="AD276" i="6" a="1"/>
  <c r="AD276" i="6" s="1"/>
  <c r="AC276" i="6" a="1"/>
  <c r="AC276" i="6" s="1"/>
  <c r="AB276" i="6"/>
  <c r="AB276" i="6" a="1"/>
  <c r="AA276" i="6" a="1"/>
  <c r="AA276" i="6" s="1"/>
  <c r="Z276" i="6" a="1"/>
  <c r="Z276" i="6" s="1"/>
  <c r="Y276" i="6" a="1"/>
  <c r="Y276" i="6" s="1"/>
  <c r="X276" i="6" a="1"/>
  <c r="X276" i="6" s="1"/>
  <c r="W276" i="6" a="1"/>
  <c r="W276" i="6" s="1"/>
  <c r="V276" i="6" a="1"/>
  <c r="V276" i="6" s="1"/>
  <c r="U276" i="6" a="1"/>
  <c r="U276" i="6" s="1"/>
  <c r="T276" i="6" a="1"/>
  <c r="T276" i="6" s="1"/>
  <c r="S276" i="6" a="1"/>
  <c r="S276" i="6" s="1"/>
  <c r="R276" i="6" a="1"/>
  <c r="R276" i="6" s="1"/>
  <c r="Q276" i="6" a="1"/>
  <c r="Q276" i="6" s="1"/>
  <c r="P276" i="6" a="1"/>
  <c r="P276" i="6" s="1"/>
  <c r="O276" i="6" a="1"/>
  <c r="O276" i="6" s="1"/>
  <c r="N276" i="6" a="1"/>
  <c r="N276" i="6" s="1"/>
  <c r="M276" i="6" a="1"/>
  <c r="M276" i="6" s="1"/>
  <c r="L276" i="6" a="1"/>
  <c r="L276" i="6" s="1"/>
  <c r="K276" i="6" a="1"/>
  <c r="K276" i="6" s="1"/>
  <c r="AI275" i="6" a="1"/>
  <c r="AI275" i="6" s="1"/>
  <c r="AH275" i="6" a="1"/>
  <c r="AH275" i="6" s="1"/>
  <c r="AG275" i="6" a="1"/>
  <c r="AG275" i="6" s="1"/>
  <c r="AF275" i="6" a="1"/>
  <c r="AF275" i="6" s="1"/>
  <c r="AE275" i="6" a="1"/>
  <c r="AE275" i="6" s="1"/>
  <c r="AD275" i="6" a="1"/>
  <c r="AD275" i="6" s="1"/>
  <c r="AC275" i="6" a="1"/>
  <c r="AC275" i="6" s="1"/>
  <c r="AB275" i="6" a="1"/>
  <c r="AB275" i="6" s="1"/>
  <c r="AA275" i="6" a="1"/>
  <c r="AA275" i="6" s="1"/>
  <c r="Z275" i="6" a="1"/>
  <c r="Z275" i="6" s="1"/>
  <c r="Y275" i="6" a="1"/>
  <c r="Y275" i="6" s="1"/>
  <c r="X275" i="6"/>
  <c r="X275" i="6" a="1"/>
  <c r="W275" i="6" a="1"/>
  <c r="W275" i="6" s="1"/>
  <c r="V275" i="6" a="1"/>
  <c r="V275" i="6" s="1"/>
  <c r="U275" i="6" a="1"/>
  <c r="U275" i="6" s="1"/>
  <c r="T275" i="6" a="1"/>
  <c r="T275" i="6" s="1"/>
  <c r="S275" i="6" a="1"/>
  <c r="S275" i="6" s="1"/>
  <c r="R275" i="6" a="1"/>
  <c r="R275" i="6" s="1"/>
  <c r="Q275" i="6" a="1"/>
  <c r="Q275" i="6" s="1"/>
  <c r="P275" i="6" a="1"/>
  <c r="P275" i="6" s="1"/>
  <c r="O275" i="6" a="1"/>
  <c r="O275" i="6" s="1"/>
  <c r="N275" i="6" a="1"/>
  <c r="N275" i="6" s="1"/>
  <c r="M275" i="6" a="1"/>
  <c r="M275" i="6" s="1"/>
  <c r="L275" i="6" a="1"/>
  <c r="L275" i="6" s="1"/>
  <c r="K275" i="6" a="1"/>
  <c r="K275" i="6" s="1"/>
  <c r="AI274" i="6" a="1"/>
  <c r="AI274" i="6" s="1"/>
  <c r="AH274" i="6" a="1"/>
  <c r="AH274" i="6" s="1"/>
  <c r="AG274" i="6" a="1"/>
  <c r="AG274" i="6" s="1"/>
  <c r="AF274" i="6" a="1"/>
  <c r="AF274" i="6" s="1"/>
  <c r="AE274" i="6" a="1"/>
  <c r="AE274" i="6" s="1"/>
  <c r="AD274" i="6" a="1"/>
  <c r="AD274" i="6" s="1"/>
  <c r="AC274" i="6" a="1"/>
  <c r="AC274" i="6" s="1"/>
  <c r="AB274" i="6" a="1"/>
  <c r="AB274" i="6" s="1"/>
  <c r="AA274" i="6" a="1"/>
  <c r="AA274" i="6" s="1"/>
  <c r="Z274" i="6" a="1"/>
  <c r="Z274" i="6" s="1"/>
  <c r="Y274" i="6" a="1"/>
  <c r="Y274" i="6" s="1"/>
  <c r="X274" i="6" a="1"/>
  <c r="X274" i="6" s="1"/>
  <c r="W274" i="6" a="1"/>
  <c r="W274" i="6" s="1"/>
  <c r="V274" i="6" a="1"/>
  <c r="V274" i="6" s="1"/>
  <c r="U274" i="6" a="1"/>
  <c r="U274" i="6" s="1"/>
  <c r="T274" i="6"/>
  <c r="T274" i="6" a="1"/>
  <c r="S274" i="6" a="1"/>
  <c r="S274" i="6" s="1"/>
  <c r="R274" i="6" a="1"/>
  <c r="R274" i="6" s="1"/>
  <c r="Q274" i="6" a="1"/>
  <c r="Q274" i="6" s="1"/>
  <c r="P274" i="6" a="1"/>
  <c r="P274" i="6" s="1"/>
  <c r="O274" i="6" a="1"/>
  <c r="O274" i="6" s="1"/>
  <c r="N274" i="6" a="1"/>
  <c r="N274" i="6" s="1"/>
  <c r="M274" i="6" a="1"/>
  <c r="M274" i="6" s="1"/>
  <c r="L274" i="6" a="1"/>
  <c r="L274" i="6" s="1"/>
  <c r="K274" i="6" a="1"/>
  <c r="K274" i="6" s="1"/>
  <c r="AI273" i="6" a="1"/>
  <c r="AI273" i="6" s="1"/>
  <c r="AH273" i="6" a="1"/>
  <c r="AH273" i="6" s="1"/>
  <c r="AG273" i="6" a="1"/>
  <c r="AG273" i="6" s="1"/>
  <c r="AF273" i="6" a="1"/>
  <c r="AF273" i="6" s="1"/>
  <c r="AE273" i="6" a="1"/>
  <c r="AE273" i="6" s="1"/>
  <c r="AD273" i="6" a="1"/>
  <c r="AD273" i="6" s="1"/>
  <c r="AC273" i="6" a="1"/>
  <c r="AC273" i="6" s="1"/>
  <c r="AB273" i="6"/>
  <c r="AB273" i="6" a="1"/>
  <c r="AA273" i="6" a="1"/>
  <c r="AA273" i="6" s="1"/>
  <c r="Z273" i="6" a="1"/>
  <c r="Z273" i="6" s="1"/>
  <c r="Y273" i="6" a="1"/>
  <c r="Y273" i="6" s="1"/>
  <c r="X273" i="6" a="1"/>
  <c r="X273" i="6" s="1"/>
  <c r="W273" i="6" a="1"/>
  <c r="W273" i="6" s="1"/>
  <c r="V273" i="6" a="1"/>
  <c r="V273" i="6" s="1"/>
  <c r="U273" i="6" a="1"/>
  <c r="U273" i="6" s="1"/>
  <c r="T273" i="6" a="1"/>
  <c r="T273" i="6" s="1"/>
  <c r="S273" i="6" a="1"/>
  <c r="S273" i="6" s="1"/>
  <c r="R273" i="6" a="1"/>
  <c r="R273" i="6" s="1"/>
  <c r="Q273" i="6" a="1"/>
  <c r="Q273" i="6" s="1"/>
  <c r="P273" i="6"/>
  <c r="P273" i="6" a="1"/>
  <c r="O273" i="6" a="1"/>
  <c r="O273" i="6" s="1"/>
  <c r="N273" i="6" a="1"/>
  <c r="N273" i="6" s="1"/>
  <c r="M273" i="6" a="1"/>
  <c r="M273" i="6" s="1"/>
  <c r="L273" i="6"/>
  <c r="L273" i="6" a="1"/>
  <c r="K273" i="6" a="1"/>
  <c r="K273" i="6" s="1"/>
  <c r="AI272" i="6" a="1"/>
  <c r="AI272" i="6" s="1"/>
  <c r="AH272" i="6" a="1"/>
  <c r="AH272" i="6" s="1"/>
  <c r="AG272" i="6" a="1"/>
  <c r="AG272" i="6" s="1"/>
  <c r="AF272" i="6" a="1"/>
  <c r="AF272" i="6" s="1"/>
  <c r="AE272" i="6" a="1"/>
  <c r="AE272" i="6" s="1"/>
  <c r="AD272" i="6" a="1"/>
  <c r="AD272" i="6" s="1"/>
  <c r="AC272" i="6" a="1"/>
  <c r="AC272" i="6" s="1"/>
  <c r="AB272" i="6"/>
  <c r="AB272" i="6" a="1"/>
  <c r="AA272" i="6" a="1"/>
  <c r="AA272" i="6" s="1"/>
  <c r="Z272" i="6" a="1"/>
  <c r="Z272" i="6" s="1"/>
  <c r="Y272" i="6" a="1"/>
  <c r="Y272" i="6" s="1"/>
  <c r="X272" i="6" a="1"/>
  <c r="X272" i="6" s="1"/>
  <c r="W272" i="6" a="1"/>
  <c r="W272" i="6" s="1"/>
  <c r="V272" i="6" a="1"/>
  <c r="V272" i="6" s="1"/>
  <c r="U272" i="6" a="1"/>
  <c r="U272" i="6" s="1"/>
  <c r="T272" i="6" a="1"/>
  <c r="T272" i="6" s="1"/>
  <c r="S272" i="6" a="1"/>
  <c r="S272" i="6" s="1"/>
  <c r="R272" i="6" a="1"/>
  <c r="R272" i="6" s="1"/>
  <c r="Q272" i="6" a="1"/>
  <c r="Q272" i="6" s="1"/>
  <c r="P272" i="6" a="1"/>
  <c r="P272" i="6" s="1"/>
  <c r="O272" i="6" a="1"/>
  <c r="O272" i="6" s="1"/>
  <c r="N272" i="6" a="1"/>
  <c r="N272" i="6" s="1"/>
  <c r="M272" i="6" a="1"/>
  <c r="M272" i="6" s="1"/>
  <c r="L272" i="6" a="1"/>
  <c r="L272" i="6" s="1"/>
  <c r="K272" i="6" a="1"/>
  <c r="K272" i="6" s="1"/>
  <c r="AI271" i="6" a="1"/>
  <c r="AI271" i="6" s="1"/>
  <c r="AH271" i="6" a="1"/>
  <c r="AH271" i="6" s="1"/>
  <c r="AG271" i="6" a="1"/>
  <c r="AG271" i="6" s="1"/>
  <c r="AF271" i="6" a="1"/>
  <c r="AF271" i="6" s="1"/>
  <c r="AE271" i="6" a="1"/>
  <c r="AE271" i="6" s="1"/>
  <c r="AD271" i="6" a="1"/>
  <c r="AD271" i="6" s="1"/>
  <c r="AC271" i="6" a="1"/>
  <c r="AC271" i="6" s="1"/>
  <c r="AB271" i="6" a="1"/>
  <c r="AB271" i="6" s="1"/>
  <c r="AA271" i="6" a="1"/>
  <c r="AA271" i="6" s="1"/>
  <c r="Z271" i="6" a="1"/>
  <c r="Z271" i="6" s="1"/>
  <c r="Y271" i="6" a="1"/>
  <c r="Y271" i="6" s="1"/>
  <c r="X271" i="6"/>
  <c r="X271" i="6" a="1"/>
  <c r="W271" i="6" a="1"/>
  <c r="W271" i="6" s="1"/>
  <c r="V271" i="6" a="1"/>
  <c r="V271" i="6" s="1"/>
  <c r="U271" i="6" a="1"/>
  <c r="U271" i="6" s="1"/>
  <c r="T271" i="6" a="1"/>
  <c r="T271" i="6" s="1"/>
  <c r="S271" i="6" a="1"/>
  <c r="S271" i="6" s="1"/>
  <c r="R271" i="6" a="1"/>
  <c r="R271" i="6" s="1"/>
  <c r="Q271" i="6" a="1"/>
  <c r="Q271" i="6" s="1"/>
  <c r="P271" i="6" a="1"/>
  <c r="P271" i="6" s="1"/>
  <c r="O271" i="6" a="1"/>
  <c r="O271" i="6" s="1"/>
  <c r="N271" i="6" a="1"/>
  <c r="N271" i="6" s="1"/>
  <c r="M271" i="6" a="1"/>
  <c r="M271" i="6" s="1"/>
  <c r="L271" i="6" a="1"/>
  <c r="L271" i="6" s="1"/>
  <c r="K271" i="6" a="1"/>
  <c r="K271" i="6" s="1"/>
  <c r="AI270" i="6" a="1"/>
  <c r="AI270" i="6" s="1"/>
  <c r="AH270" i="6" a="1"/>
  <c r="AH270" i="6" s="1"/>
  <c r="AG270" i="6" a="1"/>
  <c r="AG270" i="6" s="1"/>
  <c r="AF270" i="6" a="1"/>
  <c r="AF270" i="6" s="1"/>
  <c r="AE270" i="6" a="1"/>
  <c r="AE270" i="6" s="1"/>
  <c r="AD270" i="6" a="1"/>
  <c r="AD270" i="6" s="1"/>
  <c r="AC270" i="6" a="1"/>
  <c r="AC270" i="6" s="1"/>
  <c r="AB270" i="6" a="1"/>
  <c r="AB270" i="6" s="1"/>
  <c r="AA270" i="6" a="1"/>
  <c r="AA270" i="6" s="1"/>
  <c r="Z270" i="6" a="1"/>
  <c r="Z270" i="6" s="1"/>
  <c r="Y270" i="6" a="1"/>
  <c r="Y270" i="6" s="1"/>
  <c r="X270" i="6" a="1"/>
  <c r="X270" i="6" s="1"/>
  <c r="W270" i="6" a="1"/>
  <c r="W270" i="6" s="1"/>
  <c r="V270" i="6" a="1"/>
  <c r="V270" i="6" s="1"/>
  <c r="U270" i="6" a="1"/>
  <c r="U270" i="6" s="1"/>
  <c r="T270" i="6" a="1"/>
  <c r="T270" i="6" s="1"/>
  <c r="S270" i="6" a="1"/>
  <c r="S270" i="6" s="1"/>
  <c r="R270" i="6"/>
  <c r="R270" i="6" a="1"/>
  <c r="Q270" i="6" a="1"/>
  <c r="Q270" i="6" s="1"/>
  <c r="P270" i="6" a="1"/>
  <c r="P270" i="6" s="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c r="AB269" i="6" a="1"/>
  <c r="AA269" i="6" a="1"/>
  <c r="AA269" i="6" s="1"/>
  <c r="Z269" i="6" a="1"/>
  <c r="Z269" i="6" s="1"/>
  <c r="Y269" i="6" a="1"/>
  <c r="Y269" i="6" s="1"/>
  <c r="X269" i="6" a="1"/>
  <c r="X269" i="6" s="1"/>
  <c r="W269" i="6" a="1"/>
  <c r="W269" i="6" s="1"/>
  <c r="V269" i="6" a="1"/>
  <c r="V269" i="6" s="1"/>
  <c r="U269" i="6" a="1"/>
  <c r="U269" i="6" s="1"/>
  <c r="T269" i="6"/>
  <c r="T269" i="6" a="1"/>
  <c r="S269" i="6" a="1"/>
  <c r="S269" i="6" s="1"/>
  <c r="R269" i="6" a="1"/>
  <c r="R269" i="6" s="1"/>
  <c r="Q269" i="6" a="1"/>
  <c r="Q269" i="6" s="1"/>
  <c r="P269" i="6" a="1"/>
  <c r="P269" i="6" s="1"/>
  <c r="O269" i="6" a="1"/>
  <c r="O269" i="6" s="1"/>
  <c r="N269" i="6" a="1"/>
  <c r="N269" i="6" s="1"/>
  <c r="M269" i="6" a="1"/>
  <c r="M269" i="6" s="1"/>
  <c r="L269" i="6" a="1"/>
  <c r="L269" i="6" s="1"/>
  <c r="K269" i="6" a="1"/>
  <c r="K269" i="6" s="1"/>
  <c r="AI268" i="6" a="1"/>
  <c r="AI268" i="6" s="1"/>
  <c r="AH268" i="6"/>
  <c r="AH268" i="6" a="1"/>
  <c r="AG268" i="6" a="1"/>
  <c r="AG268" i="6" s="1"/>
  <c r="AF268" i="6"/>
  <c r="AF268" i="6" a="1"/>
  <c r="AE268" i="6" a="1"/>
  <c r="AE268" i="6" s="1"/>
  <c r="AD268" i="6" a="1"/>
  <c r="AD268" i="6" s="1"/>
  <c r="AC268" i="6" a="1"/>
  <c r="AC268" i="6" s="1"/>
  <c r="AB268" i="6" a="1"/>
  <c r="AB268" i="6" s="1"/>
  <c r="AA268" i="6" a="1"/>
  <c r="AA268" i="6" s="1"/>
  <c r="Z268" i="6"/>
  <c r="Z268" i="6" a="1"/>
  <c r="Y268" i="6" a="1"/>
  <c r="Y268" i="6" s="1"/>
  <c r="X268" i="6" a="1"/>
  <c r="X268" i="6" s="1"/>
  <c r="W268" i="6" a="1"/>
  <c r="W268" i="6" s="1"/>
  <c r="V268" i="6" a="1"/>
  <c r="V268" i="6" s="1"/>
  <c r="U268" i="6" a="1"/>
  <c r="U268" i="6" s="1"/>
  <c r="T268" i="6" a="1"/>
  <c r="T268" i="6" s="1"/>
  <c r="S268" i="6" a="1"/>
  <c r="S268" i="6" s="1"/>
  <c r="R268" i="6" a="1"/>
  <c r="R268" i="6" s="1"/>
  <c r="Q268" i="6" a="1"/>
  <c r="Q268" i="6" s="1"/>
  <c r="P268" i="6" a="1"/>
  <c r="P268" i="6" s="1"/>
  <c r="O268" i="6" a="1"/>
  <c r="O268" i="6" s="1"/>
  <c r="N268" i="6" a="1"/>
  <c r="N268" i="6" s="1"/>
  <c r="M268" i="6" a="1"/>
  <c r="M268" i="6" s="1"/>
  <c r="L268" i="6" a="1"/>
  <c r="L268" i="6" s="1"/>
  <c r="K268" i="6" a="1"/>
  <c r="K268" i="6" s="1"/>
  <c r="AI267" i="6" a="1"/>
  <c r="AI267" i="6" s="1"/>
  <c r="AH267" i="6" a="1"/>
  <c r="AH267" i="6" s="1"/>
  <c r="AG267" i="6" a="1"/>
  <c r="AG267" i="6" s="1"/>
  <c r="AF267" i="6" a="1"/>
  <c r="AF267" i="6" s="1"/>
  <c r="AE267" i="6" a="1"/>
  <c r="AE267" i="6" s="1"/>
  <c r="AD267" i="6"/>
  <c r="AD267" i="6" a="1"/>
  <c r="AC267" i="6" a="1"/>
  <c r="AC267" i="6" s="1"/>
  <c r="AB267" i="6"/>
  <c r="AB267" i="6" a="1"/>
  <c r="AA267" i="6" a="1"/>
  <c r="AA267" i="6" s="1"/>
  <c r="Z267" i="6" a="1"/>
  <c r="Z267" i="6" s="1"/>
  <c r="Y267" i="6" a="1"/>
  <c r="Y267" i="6" s="1"/>
  <c r="X267" i="6" a="1"/>
  <c r="X267" i="6" s="1"/>
  <c r="W267" i="6" a="1"/>
  <c r="W267" i="6" s="1"/>
  <c r="V267" i="6" a="1"/>
  <c r="V267" i="6" s="1"/>
  <c r="U267" i="6" a="1"/>
  <c r="U267" i="6" s="1"/>
  <c r="T267" i="6"/>
  <c r="T267" i="6" a="1"/>
  <c r="S267" i="6" a="1"/>
  <c r="S267" i="6" s="1"/>
  <c r="R267" i="6" a="1"/>
  <c r="R267" i="6" s="1"/>
  <c r="Q267" i="6" a="1"/>
  <c r="Q267" i="6" s="1"/>
  <c r="P267" i="6" a="1"/>
  <c r="P267" i="6" s="1"/>
  <c r="O267" i="6" a="1"/>
  <c r="O267" i="6" s="1"/>
  <c r="N267" i="6" a="1"/>
  <c r="N267" i="6" s="1"/>
  <c r="M267" i="6" a="1"/>
  <c r="M267" i="6" s="1"/>
  <c r="L267" i="6"/>
  <c r="L267" i="6" a="1"/>
  <c r="K267" i="6" a="1"/>
  <c r="K267" i="6" s="1"/>
  <c r="AI266" i="6" a="1"/>
  <c r="AI266" i="6" s="1"/>
  <c r="AH266" i="6"/>
  <c r="AH266" i="6" a="1"/>
  <c r="AG266" i="6" a="1"/>
  <c r="AG266" i="6" s="1"/>
  <c r="AF266" i="6" a="1"/>
  <c r="AF266" i="6" s="1"/>
  <c r="AE266" i="6" a="1"/>
  <c r="AE266" i="6" s="1"/>
  <c r="AD266" i="6" a="1"/>
  <c r="AD266" i="6" s="1"/>
  <c r="AC266" i="6" a="1"/>
  <c r="AC266" i="6" s="1"/>
  <c r="AB266" i="6" a="1"/>
  <c r="AB266" i="6" s="1"/>
  <c r="AA266" i="6" a="1"/>
  <c r="AA266" i="6" s="1"/>
  <c r="Z266" i="6"/>
  <c r="Z266" i="6" a="1"/>
  <c r="Y266" i="6" a="1"/>
  <c r="Y266" i="6" s="1"/>
  <c r="X266" i="6"/>
  <c r="X266" i="6" a="1"/>
  <c r="W266" i="6" a="1"/>
  <c r="W266" i="6" s="1"/>
  <c r="V266" i="6" a="1"/>
  <c r="V266" i="6" s="1"/>
  <c r="U266" i="6" a="1"/>
  <c r="U266" i="6" s="1"/>
  <c r="T266" i="6" a="1"/>
  <c r="T266" i="6" s="1"/>
  <c r="S266" i="6" a="1"/>
  <c r="S266" i="6" s="1"/>
  <c r="R266" i="6"/>
  <c r="R266" i="6" a="1"/>
  <c r="Q266" i="6" a="1"/>
  <c r="Q266" i="6" s="1"/>
  <c r="P266" i="6" a="1"/>
  <c r="P266" i="6" s="1"/>
  <c r="O266" i="6" a="1"/>
  <c r="O266" i="6" s="1"/>
  <c r="N266" i="6" a="1"/>
  <c r="N266" i="6" s="1"/>
  <c r="M266" i="6" a="1"/>
  <c r="M266" i="6" s="1"/>
  <c r="L266" i="6" a="1"/>
  <c r="L266" i="6" s="1"/>
  <c r="K266" i="6" a="1"/>
  <c r="K266" i="6" s="1"/>
  <c r="AI265" i="6" a="1"/>
  <c r="AI265" i="6" s="1"/>
  <c r="AH265" i="6" a="1"/>
  <c r="AH265" i="6" s="1"/>
  <c r="AG265" i="6" a="1"/>
  <c r="AG265" i="6" s="1"/>
  <c r="AF265" i="6" a="1"/>
  <c r="AF265" i="6" s="1"/>
  <c r="AE265" i="6" a="1"/>
  <c r="AE265" i="6" s="1"/>
  <c r="AD265" i="6" a="1"/>
  <c r="AD265" i="6" s="1"/>
  <c r="AC265" i="6" a="1"/>
  <c r="AC265" i="6" s="1"/>
  <c r="AB265" i="6" a="1"/>
  <c r="AB265" i="6" s="1"/>
  <c r="AA265" i="6" a="1"/>
  <c r="AA265" i="6" s="1"/>
  <c r="Z265" i="6" a="1"/>
  <c r="Z265" i="6" s="1"/>
  <c r="Y265" i="6" a="1"/>
  <c r="Y265" i="6" s="1"/>
  <c r="X265" i="6" a="1"/>
  <c r="X265" i="6" s="1"/>
  <c r="W265" i="6" a="1"/>
  <c r="W265" i="6" s="1"/>
  <c r="V265" i="6"/>
  <c r="V265" i="6" a="1"/>
  <c r="U265" i="6" a="1"/>
  <c r="U265" i="6" s="1"/>
  <c r="T265" i="6"/>
  <c r="T265" i="6" a="1"/>
  <c r="S265" i="6" a="1"/>
  <c r="S265" i="6" s="1"/>
  <c r="R265" i="6" a="1"/>
  <c r="R265" i="6" s="1"/>
  <c r="Q265" i="6" a="1"/>
  <c r="Q265" i="6" s="1"/>
  <c r="P265" i="6" a="1"/>
  <c r="P265" i="6" s="1"/>
  <c r="O265" i="6" a="1"/>
  <c r="O265" i="6" s="1"/>
  <c r="N265" i="6" a="1"/>
  <c r="N265" i="6" s="1"/>
  <c r="M265" i="6" a="1"/>
  <c r="M265" i="6" s="1"/>
  <c r="L265" i="6"/>
  <c r="L265" i="6" a="1"/>
  <c r="K265" i="6" a="1"/>
  <c r="K265" i="6" s="1"/>
  <c r="AI264" i="6" a="1"/>
  <c r="AI264" i="6" s="1"/>
  <c r="AH264" i="6" a="1"/>
  <c r="AH264" i="6" s="1"/>
  <c r="AG264" i="6" a="1"/>
  <c r="AG264" i="6" s="1"/>
  <c r="AF264" i="6" a="1"/>
  <c r="AF264" i="6" s="1"/>
  <c r="AE264" i="6" a="1"/>
  <c r="AE264" i="6" s="1"/>
  <c r="AD264" i="6" a="1"/>
  <c r="AD264" i="6" s="1"/>
  <c r="AC264" i="6" a="1"/>
  <c r="AC264" i="6" s="1"/>
  <c r="AB264" i="6" a="1"/>
  <c r="AB264" i="6" s="1"/>
  <c r="AA264" i="6" a="1"/>
  <c r="AA264" i="6" s="1"/>
  <c r="Z264" i="6"/>
  <c r="Z264" i="6" a="1"/>
  <c r="Y264" i="6" a="1"/>
  <c r="Y264" i="6" s="1"/>
  <c r="X264" i="6" a="1"/>
  <c r="X264" i="6" s="1"/>
  <c r="W264" i="6" a="1"/>
  <c r="W264" i="6" s="1"/>
  <c r="V264" i="6" a="1"/>
  <c r="V264" i="6" s="1"/>
  <c r="U264" i="6" a="1"/>
  <c r="U264" i="6" s="1"/>
  <c r="T264" i="6" a="1"/>
  <c r="T264" i="6" s="1"/>
  <c r="S264" i="6" a="1"/>
  <c r="S264" i="6" s="1"/>
  <c r="R264" i="6"/>
  <c r="R264" i="6" a="1"/>
  <c r="Q264" i="6" a="1"/>
  <c r="Q264" i="6" s="1"/>
  <c r="P264" i="6"/>
  <c r="P264" i="6" a="1"/>
  <c r="O264" i="6" a="1"/>
  <c r="O264" i="6" s="1"/>
  <c r="N264" i="6" a="1"/>
  <c r="N264" i="6" s="1"/>
  <c r="M264" i="6" a="1"/>
  <c r="M264" i="6" s="1"/>
  <c r="L264" i="6" a="1"/>
  <c r="L264" i="6" s="1"/>
  <c r="K264" i="6" a="1"/>
  <c r="K264" i="6" s="1"/>
  <c r="AI263" i="6" a="1"/>
  <c r="AI263" i="6" s="1"/>
  <c r="AH263" i="6" a="1"/>
  <c r="AH263" i="6" s="1"/>
  <c r="AG263" i="6" a="1"/>
  <c r="AG263" i="6" s="1"/>
  <c r="AF263" i="6" a="1"/>
  <c r="AF263" i="6" s="1"/>
  <c r="AE263" i="6" a="1"/>
  <c r="AE263" i="6" s="1"/>
  <c r="AD263" i="6" a="1"/>
  <c r="AD263" i="6" s="1"/>
  <c r="AC263" i="6" a="1"/>
  <c r="AC263" i="6" s="1"/>
  <c r="AB263" i="6"/>
  <c r="AB263" i="6" a="1"/>
  <c r="AA263" i="6" a="1"/>
  <c r="AA263" i="6" s="1"/>
  <c r="Z263" i="6" a="1"/>
  <c r="Z263" i="6" s="1"/>
  <c r="Y263" i="6" a="1"/>
  <c r="Y263" i="6" s="1"/>
  <c r="X263" i="6" a="1"/>
  <c r="X263" i="6" s="1"/>
  <c r="W263" i="6" a="1"/>
  <c r="W263" i="6" s="1"/>
  <c r="V263" i="6" a="1"/>
  <c r="V263" i="6" s="1"/>
  <c r="U263" i="6" a="1"/>
  <c r="U263" i="6" s="1"/>
  <c r="T263" i="6" a="1"/>
  <c r="T263" i="6" s="1"/>
  <c r="S263" i="6" a="1"/>
  <c r="S263" i="6" s="1"/>
  <c r="R263" i="6" a="1"/>
  <c r="R263" i="6" s="1"/>
  <c r="Q263" i="6" a="1"/>
  <c r="Q263" i="6" s="1"/>
  <c r="P263" i="6" a="1"/>
  <c r="P263" i="6" s="1"/>
  <c r="O263" i="6" a="1"/>
  <c r="O263" i="6" s="1"/>
  <c r="N263" i="6"/>
  <c r="N263" i="6" a="1"/>
  <c r="M263" i="6" a="1"/>
  <c r="M263" i="6" s="1"/>
  <c r="L263" i="6"/>
  <c r="L263" i="6" a="1"/>
  <c r="K263" i="6" a="1"/>
  <c r="K263" i="6" s="1"/>
  <c r="AI262" i="6" a="1"/>
  <c r="AI262" i="6" s="1"/>
  <c r="AH262" i="6"/>
  <c r="AH262" i="6" a="1"/>
  <c r="AG262" i="6" a="1"/>
  <c r="AG262" i="6" s="1"/>
  <c r="AF262" i="6" a="1"/>
  <c r="AF262" i="6" s="1"/>
  <c r="AE262" i="6" a="1"/>
  <c r="AE262" i="6" s="1"/>
  <c r="AD262" i="6" a="1"/>
  <c r="AD262" i="6" s="1"/>
  <c r="AC262" i="6" a="1"/>
  <c r="AC262" i="6" s="1"/>
  <c r="AB262" i="6" a="1"/>
  <c r="AB262" i="6" s="1"/>
  <c r="AA262" i="6" a="1"/>
  <c r="AA262" i="6" s="1"/>
  <c r="Z262" i="6" a="1"/>
  <c r="Z262" i="6" s="1"/>
  <c r="Y262" i="6" a="1"/>
  <c r="Y262" i="6" s="1"/>
  <c r="X262" i="6" a="1"/>
  <c r="X262" i="6" s="1"/>
  <c r="W262" i="6" a="1"/>
  <c r="W262" i="6" s="1"/>
  <c r="V262" i="6" a="1"/>
  <c r="V262" i="6" s="1"/>
  <c r="U262" i="6" a="1"/>
  <c r="U262" i="6" s="1"/>
  <c r="T262" i="6" a="1"/>
  <c r="T262" i="6" s="1"/>
  <c r="S262" i="6" a="1"/>
  <c r="S262" i="6" s="1"/>
  <c r="R262" i="6"/>
  <c r="R262" i="6" a="1"/>
  <c r="Q262" i="6" a="1"/>
  <c r="Q262" i="6" s="1"/>
  <c r="P262" i="6" a="1"/>
  <c r="P262" i="6" s="1"/>
  <c r="O262" i="6" a="1"/>
  <c r="O262" i="6" s="1"/>
  <c r="N262" i="6" a="1"/>
  <c r="N262" i="6" s="1"/>
  <c r="M262" i="6" a="1"/>
  <c r="M262" i="6" s="1"/>
  <c r="L262" i="6" a="1"/>
  <c r="L262" i="6" s="1"/>
  <c r="K262" i="6" a="1"/>
  <c r="K262" i="6" s="1"/>
  <c r="AI261" i="6" a="1"/>
  <c r="AI261" i="6" s="1"/>
  <c r="AH261" i="6" a="1"/>
  <c r="AH261" i="6" s="1"/>
  <c r="AG261" i="6" a="1"/>
  <c r="AG261" i="6" s="1"/>
  <c r="AF261" i="6" a="1"/>
  <c r="AF261" i="6" s="1"/>
  <c r="AE261" i="6" a="1"/>
  <c r="AE261" i="6" s="1"/>
  <c r="AD261" i="6" a="1"/>
  <c r="AD261" i="6" s="1"/>
  <c r="AC261" i="6" a="1"/>
  <c r="AC261" i="6" s="1"/>
  <c r="AB261" i="6"/>
  <c r="AB261" i="6" a="1"/>
  <c r="AA261" i="6" a="1"/>
  <c r="AA261" i="6" s="1"/>
  <c r="Z261" i="6" a="1"/>
  <c r="Z261" i="6" s="1"/>
  <c r="Y261" i="6" a="1"/>
  <c r="Y261" i="6" s="1"/>
  <c r="X261" i="6" a="1"/>
  <c r="X261" i="6" s="1"/>
  <c r="W261" i="6" a="1"/>
  <c r="W261" i="6" s="1"/>
  <c r="V261" i="6" a="1"/>
  <c r="V261" i="6" s="1"/>
  <c r="U261" i="6" a="1"/>
  <c r="U261" i="6" s="1"/>
  <c r="T261" i="6"/>
  <c r="T261" i="6" a="1"/>
  <c r="S261" i="6" a="1"/>
  <c r="S261" i="6" s="1"/>
  <c r="R261" i="6" a="1"/>
  <c r="R261" i="6" s="1"/>
  <c r="Q261" i="6" a="1"/>
  <c r="Q261" i="6" s="1"/>
  <c r="P261" i="6" a="1"/>
  <c r="P261" i="6" s="1"/>
  <c r="O261" i="6" a="1"/>
  <c r="O261" i="6" s="1"/>
  <c r="N261" i="6" a="1"/>
  <c r="N261" i="6" s="1"/>
  <c r="M261" i="6" a="1"/>
  <c r="M261" i="6" s="1"/>
  <c r="L261" i="6" a="1"/>
  <c r="L261" i="6" s="1"/>
  <c r="K261" i="6" a="1"/>
  <c r="K261" i="6" s="1"/>
  <c r="AI260" i="6" a="1"/>
  <c r="AI260" i="6" s="1"/>
  <c r="AH260" i="6"/>
  <c r="AH260" i="6" a="1"/>
  <c r="AG260" i="6" a="1"/>
  <c r="AG260" i="6" s="1"/>
  <c r="AF260" i="6"/>
  <c r="AF260" i="6" a="1"/>
  <c r="AE260" i="6" a="1"/>
  <c r="AE260" i="6" s="1"/>
  <c r="AD260" i="6" a="1"/>
  <c r="AD260" i="6" s="1"/>
  <c r="AC260" i="6" a="1"/>
  <c r="AC260" i="6" s="1"/>
  <c r="AB260" i="6" a="1"/>
  <c r="AB260" i="6" s="1"/>
  <c r="AA260" i="6" a="1"/>
  <c r="AA260" i="6" s="1"/>
  <c r="Z260" i="6"/>
  <c r="Z260" i="6" a="1"/>
  <c r="Y260" i="6" a="1"/>
  <c r="Y260" i="6" s="1"/>
  <c r="X260" i="6" a="1"/>
  <c r="X260" i="6" s="1"/>
  <c r="W260" i="6" a="1"/>
  <c r="W260" i="6" s="1"/>
  <c r="V260" i="6" a="1"/>
  <c r="V260" i="6" s="1"/>
  <c r="U260" i="6" a="1"/>
  <c r="U260" i="6" s="1"/>
  <c r="T260" i="6" a="1"/>
  <c r="T260" i="6" s="1"/>
  <c r="S260" i="6" a="1"/>
  <c r="S260" i="6" s="1"/>
  <c r="R260" i="6" a="1"/>
  <c r="R260" i="6" s="1"/>
  <c r="Q260" i="6" a="1"/>
  <c r="Q260" i="6" s="1"/>
  <c r="P260" i="6" a="1"/>
  <c r="P260" i="6" s="1"/>
  <c r="O260" i="6" a="1"/>
  <c r="O260" i="6" s="1"/>
  <c r="N260" i="6" a="1"/>
  <c r="N260" i="6" s="1"/>
  <c r="M260" i="6" a="1"/>
  <c r="M260" i="6" s="1"/>
  <c r="L260" i="6" a="1"/>
  <c r="L260" i="6" s="1"/>
  <c r="K260" i="6" a="1"/>
  <c r="K260" i="6" s="1"/>
  <c r="AI259" i="6" a="1"/>
  <c r="AI259" i="6" s="1"/>
  <c r="AH259" i="6" a="1"/>
  <c r="AH259" i="6" s="1"/>
  <c r="AG259" i="6" a="1"/>
  <c r="AG259" i="6" s="1"/>
  <c r="AF259" i="6" a="1"/>
  <c r="AF259" i="6" s="1"/>
  <c r="AE259" i="6" a="1"/>
  <c r="AE259" i="6" s="1"/>
  <c r="AD259" i="6"/>
  <c r="AD259" i="6" a="1"/>
  <c r="AC259" i="6" a="1"/>
  <c r="AC259" i="6" s="1"/>
  <c r="AB259" i="6"/>
  <c r="AB259" i="6" a="1"/>
  <c r="AA259" i="6" a="1"/>
  <c r="AA259" i="6" s="1"/>
  <c r="Z259" i="6" a="1"/>
  <c r="Z259" i="6" s="1"/>
  <c r="Y259" i="6" a="1"/>
  <c r="Y259" i="6" s="1"/>
  <c r="X259" i="6" a="1"/>
  <c r="X259" i="6" s="1"/>
  <c r="W259" i="6" a="1"/>
  <c r="W259" i="6" s="1"/>
  <c r="V259" i="6" a="1"/>
  <c r="V259" i="6" s="1"/>
  <c r="U259" i="6" a="1"/>
  <c r="U259" i="6" s="1"/>
  <c r="T259" i="6"/>
  <c r="T259" i="6" a="1"/>
  <c r="S259" i="6" a="1"/>
  <c r="S259" i="6" s="1"/>
  <c r="R259" i="6" a="1"/>
  <c r="R259" i="6" s="1"/>
  <c r="Q259" i="6" a="1"/>
  <c r="Q259" i="6" s="1"/>
  <c r="P259" i="6" a="1"/>
  <c r="P259" i="6" s="1"/>
  <c r="O259" i="6" a="1"/>
  <c r="O259" i="6" s="1"/>
  <c r="N259" i="6" a="1"/>
  <c r="N259" i="6" s="1"/>
  <c r="M259" i="6" a="1"/>
  <c r="M259" i="6" s="1"/>
  <c r="L259" i="6"/>
  <c r="L259" i="6" a="1"/>
  <c r="K259" i="6" a="1"/>
  <c r="K259" i="6" s="1"/>
  <c r="AI258" i="6" a="1"/>
  <c r="AI258" i="6" s="1"/>
  <c r="AH258" i="6"/>
  <c r="AH258" i="6" a="1"/>
  <c r="AG258" i="6" a="1"/>
  <c r="AG258" i="6" s="1"/>
  <c r="AF258" i="6" a="1"/>
  <c r="AF258" i="6" s="1"/>
  <c r="AE258" i="6" a="1"/>
  <c r="AE258" i="6" s="1"/>
  <c r="AD258" i="6" a="1"/>
  <c r="AD258" i="6" s="1"/>
  <c r="AC258" i="6" a="1"/>
  <c r="AC258" i="6" s="1"/>
  <c r="AB258" i="6" a="1"/>
  <c r="AB258" i="6" s="1"/>
  <c r="AA258" i="6" a="1"/>
  <c r="AA258" i="6" s="1"/>
  <c r="Z258" i="6"/>
  <c r="Z258" i="6" a="1"/>
  <c r="Y258" i="6" a="1"/>
  <c r="Y258" i="6" s="1"/>
  <c r="X258" i="6"/>
  <c r="X258" i="6" a="1"/>
  <c r="W258" i="6" a="1"/>
  <c r="W258" i="6" s="1"/>
  <c r="V258" i="6" a="1"/>
  <c r="V258" i="6" s="1"/>
  <c r="U258" i="6" a="1"/>
  <c r="U258" i="6" s="1"/>
  <c r="T258" i="6" a="1"/>
  <c r="T258" i="6" s="1"/>
  <c r="S258" i="6" a="1"/>
  <c r="S258" i="6" s="1"/>
  <c r="R258" i="6"/>
  <c r="R258" i="6" a="1"/>
  <c r="Q258" i="6" a="1"/>
  <c r="Q258" i="6" s="1"/>
  <c r="P258" i="6" a="1"/>
  <c r="P258" i="6" s="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a="1"/>
  <c r="AD257" i="6" s="1"/>
  <c r="AC257" i="6" a="1"/>
  <c r="AC257" i="6" s="1"/>
  <c r="AB257" i="6" a="1"/>
  <c r="AB257" i="6" s="1"/>
  <c r="AA257" i="6" a="1"/>
  <c r="AA257" i="6" s="1"/>
  <c r="Z257" i="6" a="1"/>
  <c r="Z257" i="6" s="1"/>
  <c r="Y257" i="6" a="1"/>
  <c r="Y257" i="6" s="1"/>
  <c r="X257" i="6" a="1"/>
  <c r="X257" i="6" s="1"/>
  <c r="W257" i="6" a="1"/>
  <c r="W257" i="6" s="1"/>
  <c r="V257" i="6"/>
  <c r="V257" i="6" a="1"/>
  <c r="U257" i="6" a="1"/>
  <c r="U257" i="6" s="1"/>
  <c r="T257" i="6"/>
  <c r="T257" i="6" a="1"/>
  <c r="S257" i="6" a="1"/>
  <c r="S257" i="6" s="1"/>
  <c r="R257" i="6" a="1"/>
  <c r="R257" i="6" s="1"/>
  <c r="Q257" i="6" a="1"/>
  <c r="Q257" i="6" s="1"/>
  <c r="P257" i="6" a="1"/>
  <c r="P257" i="6" s="1"/>
  <c r="O257" i="6" a="1"/>
  <c r="O257" i="6" s="1"/>
  <c r="N257" i="6" a="1"/>
  <c r="N257" i="6" s="1"/>
  <c r="M257" i="6" a="1"/>
  <c r="M257" i="6" s="1"/>
  <c r="L257" i="6"/>
  <c r="L257" i="6" a="1"/>
  <c r="K257" i="6" a="1"/>
  <c r="K257" i="6" s="1"/>
  <c r="AI256" i="6" a="1"/>
  <c r="AI256" i="6" s="1"/>
  <c r="AH256" i="6" a="1"/>
  <c r="AH256" i="6" s="1"/>
  <c r="AG256" i="6" a="1"/>
  <c r="AG256" i="6" s="1"/>
  <c r="AF256" i="6" a="1"/>
  <c r="AF256" i="6" s="1"/>
  <c r="AE256" i="6" a="1"/>
  <c r="AE256" i="6" s="1"/>
  <c r="AD256" i="6" a="1"/>
  <c r="AD256" i="6" s="1"/>
  <c r="AC256" i="6" a="1"/>
  <c r="AC256" i="6" s="1"/>
  <c r="AB256" i="6" a="1"/>
  <c r="AB256" i="6" s="1"/>
  <c r="AA256" i="6" a="1"/>
  <c r="AA256" i="6" s="1"/>
  <c r="Z256" i="6"/>
  <c r="Z256" i="6" a="1"/>
  <c r="Y256" i="6" a="1"/>
  <c r="Y256" i="6" s="1"/>
  <c r="X256" i="6" a="1"/>
  <c r="X256" i="6" s="1"/>
  <c r="W256" i="6" a="1"/>
  <c r="W256" i="6" s="1"/>
  <c r="V256" i="6" a="1"/>
  <c r="V256" i="6" s="1"/>
  <c r="U256" i="6" a="1"/>
  <c r="U256" i="6" s="1"/>
  <c r="T256" i="6" a="1"/>
  <c r="T256" i="6" s="1"/>
  <c r="S256" i="6" a="1"/>
  <c r="S256" i="6" s="1"/>
  <c r="R256" i="6"/>
  <c r="R256" i="6" a="1"/>
  <c r="Q256" i="6" a="1"/>
  <c r="Q256" i="6" s="1"/>
  <c r="P256" i="6"/>
  <c r="P256" i="6" a="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a="1"/>
  <c r="AD255" i="6" s="1"/>
  <c r="AC255" i="6" a="1"/>
  <c r="AC255" i="6" s="1"/>
  <c r="AB255" i="6"/>
  <c r="AB255" i="6" a="1"/>
  <c r="AA255" i="6" a="1"/>
  <c r="AA255" i="6" s="1"/>
  <c r="Z255" i="6" a="1"/>
  <c r="Z255" i="6" s="1"/>
  <c r="Y255" i="6" a="1"/>
  <c r="Y255" i="6" s="1"/>
  <c r="X255" i="6" a="1"/>
  <c r="X255" i="6" s="1"/>
  <c r="W255" i="6" a="1"/>
  <c r="W255" i="6" s="1"/>
  <c r="V255" i="6" a="1"/>
  <c r="V255" i="6" s="1"/>
  <c r="U255" i="6" a="1"/>
  <c r="U255" i="6" s="1"/>
  <c r="T255" i="6" a="1"/>
  <c r="T255" i="6" s="1"/>
  <c r="S255" i="6" a="1"/>
  <c r="S255" i="6" s="1"/>
  <c r="R255" i="6" a="1"/>
  <c r="R255" i="6" s="1"/>
  <c r="Q255" i="6" a="1"/>
  <c r="Q255" i="6" s="1"/>
  <c r="P255" i="6" a="1"/>
  <c r="P255" i="6" s="1"/>
  <c r="O255" i="6" a="1"/>
  <c r="O255" i="6" s="1"/>
  <c r="N255" i="6"/>
  <c r="N255" i="6" a="1"/>
  <c r="M255" i="6" a="1"/>
  <c r="M255" i="6" s="1"/>
  <c r="L255" i="6"/>
  <c r="L255" i="6" a="1"/>
  <c r="K255" i="6" a="1"/>
  <c r="K255" i="6" s="1"/>
  <c r="AI254" i="6" a="1"/>
  <c r="AI254" i="6" s="1"/>
  <c r="AH254" i="6"/>
  <c r="AH254" i="6" a="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c r="R254" i="6" a="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c r="AB253" i="6" a="1"/>
  <c r="AA253" i="6" a="1"/>
  <c r="AA253" i="6" s="1"/>
  <c r="Z253" i="6" a="1"/>
  <c r="Z253" i="6" s="1"/>
  <c r="Y253" i="6" a="1"/>
  <c r="Y253" i="6" s="1"/>
  <c r="X253" i="6" a="1"/>
  <c r="X253" i="6" s="1"/>
  <c r="W253" i="6" a="1"/>
  <c r="W253" i="6" s="1"/>
  <c r="V253" i="6" a="1"/>
  <c r="V253" i="6" s="1"/>
  <c r="U253" i="6" a="1"/>
  <c r="U253" i="6" s="1"/>
  <c r="T253" i="6"/>
  <c r="T253" i="6" a="1"/>
  <c r="S253" i="6" a="1"/>
  <c r="S253" i="6" s="1"/>
  <c r="R253" i="6" a="1"/>
  <c r="R253" i="6" s="1"/>
  <c r="Q253" i="6" a="1"/>
  <c r="Q253" i="6" s="1"/>
  <c r="P253" i="6" a="1"/>
  <c r="P253" i="6" s="1"/>
  <c r="O253" i="6" a="1"/>
  <c r="O253" i="6" s="1"/>
  <c r="N253" i="6" a="1"/>
  <c r="N253" i="6" s="1"/>
  <c r="M253" i="6" a="1"/>
  <c r="M253" i="6" s="1"/>
  <c r="L253" i="6" a="1"/>
  <c r="L253" i="6" s="1"/>
  <c r="K253" i="6" a="1"/>
  <c r="K253" i="6" s="1"/>
  <c r="AI252" i="6" a="1"/>
  <c r="AI252" i="6" s="1"/>
  <c r="AH252" i="6"/>
  <c r="AH252" i="6" a="1"/>
  <c r="AG252" i="6" a="1"/>
  <c r="AG252" i="6" s="1"/>
  <c r="AF252" i="6"/>
  <c r="AF252" i="6" a="1"/>
  <c r="AE252" i="6" a="1"/>
  <c r="AE252" i="6" s="1"/>
  <c r="AD252" i="6" a="1"/>
  <c r="AD252" i="6" s="1"/>
  <c r="AC252" i="6" a="1"/>
  <c r="AC252" i="6" s="1"/>
  <c r="AB252" i="6" a="1"/>
  <c r="AB252" i="6" s="1"/>
  <c r="AA252" i="6" a="1"/>
  <c r="AA252" i="6" s="1"/>
  <c r="Z252" i="6"/>
  <c r="Z252" i="6" a="1"/>
  <c r="Y252" i="6" a="1"/>
  <c r="Y252" i="6" s="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a="1"/>
  <c r="AG251" i="6" s="1"/>
  <c r="AF251" i="6" a="1"/>
  <c r="AF251" i="6" s="1"/>
  <c r="AE251" i="6" a="1"/>
  <c r="AE251" i="6" s="1"/>
  <c r="AD251" i="6"/>
  <c r="AD251" i="6" a="1"/>
  <c r="AC251" i="6" a="1"/>
  <c r="AC251" i="6" s="1"/>
  <c r="AB251" i="6"/>
  <c r="AB251" i="6" a="1"/>
  <c r="AA251" i="6" a="1"/>
  <c r="AA251" i="6" s="1"/>
  <c r="Z251" i="6" a="1"/>
  <c r="Z251" i="6" s="1"/>
  <c r="Y251" i="6" a="1"/>
  <c r="Y251" i="6" s="1"/>
  <c r="X251" i="6" a="1"/>
  <c r="X251" i="6" s="1"/>
  <c r="W251" i="6" a="1"/>
  <c r="W251" i="6" s="1"/>
  <c r="V251" i="6" a="1"/>
  <c r="V251" i="6" s="1"/>
  <c r="U251" i="6" a="1"/>
  <c r="U251" i="6" s="1"/>
  <c r="T251" i="6"/>
  <c r="T251" i="6" a="1"/>
  <c r="S251" i="6" a="1"/>
  <c r="S251" i="6" s="1"/>
  <c r="R251" i="6" a="1"/>
  <c r="R251" i="6" s="1"/>
  <c r="Q251" i="6" a="1"/>
  <c r="Q251" i="6" s="1"/>
  <c r="P251" i="6" a="1"/>
  <c r="P251" i="6" s="1"/>
  <c r="O251" i="6" a="1"/>
  <c r="O251" i="6" s="1"/>
  <c r="N251" i="6" a="1"/>
  <c r="N251" i="6" s="1"/>
  <c r="M251" i="6" a="1"/>
  <c r="M251" i="6" s="1"/>
  <c r="L251" i="6"/>
  <c r="L251" i="6" a="1"/>
  <c r="K251" i="6" a="1"/>
  <c r="K251" i="6" s="1"/>
  <c r="AI250" i="6" a="1"/>
  <c r="AI250" i="6" s="1"/>
  <c r="AH250" i="6"/>
  <c r="AH250" i="6" a="1"/>
  <c r="AG250" i="6" a="1"/>
  <c r="AG250" i="6" s="1"/>
  <c r="AF250" i="6" a="1"/>
  <c r="AF250" i="6" s="1"/>
  <c r="AE250" i="6" a="1"/>
  <c r="AE250" i="6" s="1"/>
  <c r="AD250" i="6" a="1"/>
  <c r="AD250" i="6" s="1"/>
  <c r="AC250" i="6" a="1"/>
  <c r="AC250" i="6" s="1"/>
  <c r="AB250" i="6" a="1"/>
  <c r="AB250" i="6" s="1"/>
  <c r="AA250" i="6" a="1"/>
  <c r="AA250" i="6" s="1"/>
  <c r="Z250" i="6"/>
  <c r="Z250" i="6" a="1"/>
  <c r="Y250" i="6" a="1"/>
  <c r="Y250" i="6" s="1"/>
  <c r="X250" i="6"/>
  <c r="X250" i="6" a="1"/>
  <c r="W250" i="6" a="1"/>
  <c r="W250" i="6" s="1"/>
  <c r="V250" i="6" a="1"/>
  <c r="V250" i="6" s="1"/>
  <c r="U250" i="6" a="1"/>
  <c r="U250" i="6" s="1"/>
  <c r="T250" i="6" a="1"/>
  <c r="T250" i="6" s="1"/>
  <c r="S250" i="6" a="1"/>
  <c r="S250" i="6" s="1"/>
  <c r="R250" i="6"/>
  <c r="R250" i="6" a="1"/>
  <c r="Q250" i="6" a="1"/>
  <c r="Q250" i="6" s="1"/>
  <c r="P250" i="6" a="1"/>
  <c r="P250" i="6" s="1"/>
  <c r="O250" i="6" a="1"/>
  <c r="O250" i="6" s="1"/>
  <c r="N250" i="6" a="1"/>
  <c r="N250" i="6" s="1"/>
  <c r="M250" i="6" a="1"/>
  <c r="M250" i="6" s="1"/>
  <c r="L250" i="6" a="1"/>
  <c r="L250" i="6" s="1"/>
  <c r="K250" i="6" a="1"/>
  <c r="K250" i="6" s="1"/>
  <c r="AI249" i="6" a="1"/>
  <c r="AI249" i="6" s="1"/>
  <c r="AH249" i="6" a="1"/>
  <c r="AH249" i="6" s="1"/>
  <c r="AG249" i="6" a="1"/>
  <c r="AG249" i="6" s="1"/>
  <c r="AF249" i="6" a="1"/>
  <c r="AF249" i="6" s="1"/>
  <c r="AE249" i="6" a="1"/>
  <c r="AE249" i="6" s="1"/>
  <c r="AD249" i="6" a="1"/>
  <c r="AD249" i="6" s="1"/>
  <c r="AC249" i="6" a="1"/>
  <c r="AC249" i="6" s="1"/>
  <c r="AB249" i="6" a="1"/>
  <c r="AB249" i="6" s="1"/>
  <c r="AA249" i="6" a="1"/>
  <c r="AA249" i="6" s="1"/>
  <c r="Z249" i="6" a="1"/>
  <c r="Z249" i="6" s="1"/>
  <c r="Y249" i="6" a="1"/>
  <c r="Y249" i="6" s="1"/>
  <c r="X249" i="6" a="1"/>
  <c r="X249" i="6" s="1"/>
  <c r="W249" i="6" a="1"/>
  <c r="W249" i="6" s="1"/>
  <c r="V249" i="6"/>
  <c r="V249" i="6" a="1"/>
  <c r="U249" i="6" a="1"/>
  <c r="U249" i="6" s="1"/>
  <c r="T249" i="6"/>
  <c r="T249" i="6" a="1"/>
  <c r="S249" i="6" a="1"/>
  <c r="S249" i="6" s="1"/>
  <c r="R249" i="6" a="1"/>
  <c r="R249" i="6" s="1"/>
  <c r="Q249" i="6" a="1"/>
  <c r="Q249" i="6" s="1"/>
  <c r="P249" i="6" a="1"/>
  <c r="P249" i="6" s="1"/>
  <c r="O249" i="6" a="1"/>
  <c r="O249" i="6" s="1"/>
  <c r="N249" i="6" a="1"/>
  <c r="N249" i="6" s="1"/>
  <c r="M249" i="6" a="1"/>
  <c r="M249" i="6" s="1"/>
  <c r="L249" i="6"/>
  <c r="L249" i="6" a="1"/>
  <c r="K249" i="6" a="1"/>
  <c r="K249" i="6" s="1"/>
  <c r="AI248" i="6" a="1"/>
  <c r="AI248" i="6" s="1"/>
  <c r="AH248" i="6" a="1"/>
  <c r="AH248" i="6" s="1"/>
  <c r="AG248" i="6" a="1"/>
  <c r="AG248" i="6" s="1"/>
  <c r="AF248" i="6" a="1"/>
  <c r="AF248" i="6" s="1"/>
  <c r="AE248" i="6" a="1"/>
  <c r="AE248" i="6" s="1"/>
  <c r="AD248" i="6" a="1"/>
  <c r="AD248" i="6" s="1"/>
  <c r="AC248" i="6" a="1"/>
  <c r="AC248" i="6" s="1"/>
  <c r="AB248" i="6" a="1"/>
  <c r="AB248" i="6" s="1"/>
  <c r="AA248" i="6" a="1"/>
  <c r="AA248" i="6" s="1"/>
  <c r="Z248" i="6"/>
  <c r="Z248" i="6" a="1"/>
  <c r="Y248" i="6" a="1"/>
  <c r="Y248" i="6" s="1"/>
  <c r="X248" i="6" a="1"/>
  <c r="X248" i="6" s="1"/>
  <c r="W248" i="6" a="1"/>
  <c r="W248" i="6" s="1"/>
  <c r="V248" i="6" a="1"/>
  <c r="V248" i="6" s="1"/>
  <c r="U248" i="6" a="1"/>
  <c r="U248" i="6" s="1"/>
  <c r="T248" i="6" a="1"/>
  <c r="T248" i="6" s="1"/>
  <c r="S248" i="6" a="1"/>
  <c r="S248" i="6" s="1"/>
  <c r="R248" i="6"/>
  <c r="R248" i="6" a="1"/>
  <c r="Q248" i="6" a="1"/>
  <c r="Q248" i="6" s="1"/>
  <c r="P248" i="6"/>
  <c r="P248" i="6" a="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a="1"/>
  <c r="AD247" i="6" s="1"/>
  <c r="AC247" i="6" a="1"/>
  <c r="AC247" i="6" s="1"/>
  <c r="AB247" i="6"/>
  <c r="AB247" i="6" a="1"/>
  <c r="AA247" i="6" a="1"/>
  <c r="AA247" i="6" s="1"/>
  <c r="Z247" i="6" a="1"/>
  <c r="Z247" i="6" s="1"/>
  <c r="Y247" i="6" a="1"/>
  <c r="Y247" i="6" s="1"/>
  <c r="X247" i="6" a="1"/>
  <c r="X247" i="6" s="1"/>
  <c r="W247" i="6" a="1"/>
  <c r="W247" i="6" s="1"/>
  <c r="V247" i="6" a="1"/>
  <c r="V247" i="6" s="1"/>
  <c r="U247" i="6" a="1"/>
  <c r="U247" i="6" s="1"/>
  <c r="T247" i="6" a="1"/>
  <c r="T247" i="6" s="1"/>
  <c r="S247" i="6" a="1"/>
  <c r="S247" i="6" s="1"/>
  <c r="R247" i="6" a="1"/>
  <c r="R247" i="6" s="1"/>
  <c r="Q247" i="6" a="1"/>
  <c r="Q247" i="6" s="1"/>
  <c r="P247" i="6" a="1"/>
  <c r="P247" i="6" s="1"/>
  <c r="O247" i="6" a="1"/>
  <c r="O247" i="6" s="1"/>
  <c r="N247" i="6"/>
  <c r="N247" i="6" a="1"/>
  <c r="M247" i="6" a="1"/>
  <c r="M247" i="6" s="1"/>
  <c r="L247" i="6"/>
  <c r="L247" i="6" a="1"/>
  <c r="K247" i="6" a="1"/>
  <c r="K247" i="6" s="1"/>
  <c r="AI246" i="6" a="1"/>
  <c r="AI246" i="6" s="1"/>
  <c r="AH246" i="6"/>
  <c r="AH246" i="6" a="1"/>
  <c r="AG246" i="6" a="1"/>
  <c r="AG246" i="6" s="1"/>
  <c r="AF246" i="6" a="1"/>
  <c r="AF246" i="6" s="1"/>
  <c r="AE246" i="6" a="1"/>
  <c r="AE246" i="6" s="1"/>
  <c r="AD246" i="6" a="1"/>
  <c r="AD246" i="6" s="1"/>
  <c r="AC246" i="6" a="1"/>
  <c r="AC246" i="6" s="1"/>
  <c r="AB246" i="6" a="1"/>
  <c r="AB246" i="6" s="1"/>
  <c r="AA246" i="6" a="1"/>
  <c r="AA246" i="6" s="1"/>
  <c r="Z246" i="6" a="1"/>
  <c r="Z246" i="6" s="1"/>
  <c r="Y246" i="6" a="1"/>
  <c r="Y246" i="6" s="1"/>
  <c r="X246" i="6" a="1"/>
  <c r="X246" i="6" s="1"/>
  <c r="W246" i="6" a="1"/>
  <c r="W246" i="6" s="1"/>
  <c r="V246" i="6" a="1"/>
  <c r="V246" i="6" s="1"/>
  <c r="U246" i="6" a="1"/>
  <c r="U246" i="6" s="1"/>
  <c r="T246" i="6" a="1"/>
  <c r="T246" i="6" s="1"/>
  <c r="S246" i="6" a="1"/>
  <c r="S246" i="6" s="1"/>
  <c r="R246" i="6"/>
  <c r="R246" i="6" a="1"/>
  <c r="Q246" i="6" a="1"/>
  <c r="Q246" i="6" s="1"/>
  <c r="P246" i="6" a="1"/>
  <c r="P246" i="6" s="1"/>
  <c r="O246" i="6" a="1"/>
  <c r="O246" i="6" s="1"/>
  <c r="N246" i="6" a="1"/>
  <c r="N246" i="6" s="1"/>
  <c r="M246" i="6" a="1"/>
  <c r="M246" i="6" s="1"/>
  <c r="L246" i="6" a="1"/>
  <c r="L246" i="6" s="1"/>
  <c r="K246" i="6" a="1"/>
  <c r="K246" i="6" s="1"/>
  <c r="AI245" i="6" a="1"/>
  <c r="AI245" i="6" s="1"/>
  <c r="AH245" i="6" a="1"/>
  <c r="AH245" i="6" s="1"/>
  <c r="AG245" i="6" a="1"/>
  <c r="AG245" i="6" s="1"/>
  <c r="AF245" i="6" a="1"/>
  <c r="AF245" i="6" s="1"/>
  <c r="AE245" i="6" a="1"/>
  <c r="AE245" i="6" s="1"/>
  <c r="AD245" i="6" a="1"/>
  <c r="AD245" i="6" s="1"/>
  <c r="AC245" i="6" a="1"/>
  <c r="AC245" i="6" s="1"/>
  <c r="AB245" i="6"/>
  <c r="AB245" i="6" a="1"/>
  <c r="AA245" i="6" a="1"/>
  <c r="AA245" i="6" s="1"/>
  <c r="Z245" i="6" a="1"/>
  <c r="Z245" i="6" s="1"/>
  <c r="Y245" i="6" a="1"/>
  <c r="Y245" i="6" s="1"/>
  <c r="X245" i="6" a="1"/>
  <c r="X245" i="6" s="1"/>
  <c r="W245" i="6" a="1"/>
  <c r="W245" i="6" s="1"/>
  <c r="V245" i="6" a="1"/>
  <c r="V245" i="6" s="1"/>
  <c r="U245" i="6" a="1"/>
  <c r="U245" i="6" s="1"/>
  <c r="T245" i="6"/>
  <c r="T245" i="6" a="1"/>
  <c r="S245" i="6" a="1"/>
  <c r="S245" i="6" s="1"/>
  <c r="R245" i="6" a="1"/>
  <c r="R245" i="6" s="1"/>
  <c r="Q245" i="6" a="1"/>
  <c r="Q245" i="6" s="1"/>
  <c r="P245" i="6" a="1"/>
  <c r="P245" i="6" s="1"/>
  <c r="O245" i="6" a="1"/>
  <c r="O245" i="6" s="1"/>
  <c r="N245" i="6" a="1"/>
  <c r="N245" i="6" s="1"/>
  <c r="M245" i="6" a="1"/>
  <c r="M245" i="6" s="1"/>
  <c r="L245" i="6" a="1"/>
  <c r="L245" i="6" s="1"/>
  <c r="K245" i="6" a="1"/>
  <c r="K245" i="6" s="1"/>
  <c r="AI244" i="6" a="1"/>
  <c r="AI244" i="6" s="1"/>
  <c r="AH244" i="6"/>
  <c r="AH244" i="6" a="1"/>
  <c r="AG244" i="6" a="1"/>
  <c r="AG244" i="6" s="1"/>
  <c r="AF244" i="6"/>
  <c r="AF244" i="6" a="1"/>
  <c r="AE244" i="6" a="1"/>
  <c r="AE244" i="6" s="1"/>
  <c r="AD244" i="6" a="1"/>
  <c r="AD244" i="6" s="1"/>
  <c r="AC244" i="6" a="1"/>
  <c r="AC244" i="6" s="1"/>
  <c r="AB244" i="6" a="1"/>
  <c r="AB244" i="6" s="1"/>
  <c r="AA244" i="6" a="1"/>
  <c r="AA244" i="6" s="1"/>
  <c r="Z244" i="6"/>
  <c r="Z244" i="6" a="1"/>
  <c r="Y244" i="6" a="1"/>
  <c r="Y244" i="6" s="1"/>
  <c r="X244" i="6" a="1"/>
  <c r="X244" i="6" s="1"/>
  <c r="W244" i="6" a="1"/>
  <c r="W244" i="6" s="1"/>
  <c r="V244" i="6" a="1"/>
  <c r="V244" i="6" s="1"/>
  <c r="U244" i="6" a="1"/>
  <c r="U244" i="6" s="1"/>
  <c r="T244" i="6" a="1"/>
  <c r="T244" i="6" s="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a="1"/>
  <c r="AH243" i="6" s="1"/>
  <c r="AG243" i="6" a="1"/>
  <c r="AG243" i="6" s="1"/>
  <c r="AF243" i="6" a="1"/>
  <c r="AF243" i="6" s="1"/>
  <c r="AE243" i="6" a="1"/>
  <c r="AE243" i="6" s="1"/>
  <c r="AD243" i="6"/>
  <c r="AD243" i="6" a="1"/>
  <c r="AC243" i="6" a="1"/>
  <c r="AC243" i="6" s="1"/>
  <c r="AB243" i="6"/>
  <c r="AB243" i="6" a="1"/>
  <c r="AA243" i="6" a="1"/>
  <c r="AA243" i="6" s="1"/>
  <c r="Z243" i="6" a="1"/>
  <c r="Z243" i="6" s="1"/>
  <c r="Y243" i="6" a="1"/>
  <c r="Y243" i="6" s="1"/>
  <c r="X243" i="6" a="1"/>
  <c r="X243" i="6" s="1"/>
  <c r="W243" i="6" a="1"/>
  <c r="W243" i="6" s="1"/>
  <c r="V243" i="6" a="1"/>
  <c r="V243" i="6" s="1"/>
  <c r="U243" i="6" a="1"/>
  <c r="U243" i="6" s="1"/>
  <c r="T243" i="6"/>
  <c r="T243" i="6" a="1"/>
  <c r="S243" i="6" a="1"/>
  <c r="S243" i="6" s="1"/>
  <c r="R243" i="6" a="1"/>
  <c r="R243" i="6" s="1"/>
  <c r="Q243" i="6" a="1"/>
  <c r="Q243" i="6" s="1"/>
  <c r="P243" i="6" a="1"/>
  <c r="P243" i="6" s="1"/>
  <c r="O243" i="6" a="1"/>
  <c r="O243" i="6" s="1"/>
  <c r="N243" i="6" a="1"/>
  <c r="N243" i="6" s="1"/>
  <c r="M243" i="6" a="1"/>
  <c r="M243" i="6" s="1"/>
  <c r="L243" i="6"/>
  <c r="L243" i="6" a="1"/>
  <c r="K243" i="6" a="1"/>
  <c r="K243" i="6" s="1"/>
  <c r="AI242" i="6" a="1"/>
  <c r="AI242" i="6" s="1"/>
  <c r="AH242" i="6"/>
  <c r="AH242" i="6" a="1"/>
  <c r="AG242" i="6" a="1"/>
  <c r="AG242" i="6" s="1"/>
  <c r="AF242" i="6" a="1"/>
  <c r="AF242" i="6" s="1"/>
  <c r="AE242" i="6" a="1"/>
  <c r="AE242" i="6" s="1"/>
  <c r="AD242" i="6" a="1"/>
  <c r="AD242" i="6" s="1"/>
  <c r="AC242" i="6" a="1"/>
  <c r="AC242" i="6" s="1"/>
  <c r="AB242" i="6" a="1"/>
  <c r="AB242" i="6" s="1"/>
  <c r="AA242" i="6" a="1"/>
  <c r="AA242" i="6" s="1"/>
  <c r="Z242" i="6"/>
  <c r="Z242" i="6" a="1"/>
  <c r="Y242" i="6" a="1"/>
  <c r="Y242" i="6" s="1"/>
  <c r="X242" i="6"/>
  <c r="X242" i="6" a="1"/>
  <c r="W242" i="6" a="1"/>
  <c r="W242" i="6" s="1"/>
  <c r="V242" i="6" a="1"/>
  <c r="V242" i="6" s="1"/>
  <c r="U242" i="6" a="1"/>
  <c r="U242" i="6" s="1"/>
  <c r="T242" i="6" a="1"/>
  <c r="T242" i="6" s="1"/>
  <c r="S242" i="6" a="1"/>
  <c r="S242" i="6" s="1"/>
  <c r="R242" i="6"/>
  <c r="R242" i="6" a="1"/>
  <c r="Q242" i="6" a="1"/>
  <c r="Q242" i="6" s="1"/>
  <c r="P242" i="6" a="1"/>
  <c r="P242" i="6" s="1"/>
  <c r="O242" i="6" a="1"/>
  <c r="O242" i="6" s="1"/>
  <c r="N242" i="6" a="1"/>
  <c r="N242" i="6" s="1"/>
  <c r="M242" i="6" a="1"/>
  <c r="M242" i="6" s="1"/>
  <c r="L242" i="6" a="1"/>
  <c r="L242" i="6" s="1"/>
  <c r="K242" i="6" a="1"/>
  <c r="K242" i="6" s="1"/>
  <c r="AI241" i="6" a="1"/>
  <c r="AI241" i="6" s="1"/>
  <c r="AH241" i="6" a="1"/>
  <c r="AH241" i="6" s="1"/>
  <c r="AG241" i="6" a="1"/>
  <c r="AG241" i="6" s="1"/>
  <c r="AF241" i="6" a="1"/>
  <c r="AF241" i="6" s="1"/>
  <c r="AE241" i="6" a="1"/>
  <c r="AE241" i="6" s="1"/>
  <c r="AD241" i="6" a="1"/>
  <c r="AD241" i="6" s="1"/>
  <c r="AC241" i="6" a="1"/>
  <c r="AC241" i="6" s="1"/>
  <c r="AB241" i="6" a="1"/>
  <c r="AB241" i="6" s="1"/>
  <c r="AA241" i="6" a="1"/>
  <c r="AA241" i="6" s="1"/>
  <c r="Z241" i="6" a="1"/>
  <c r="Z241" i="6" s="1"/>
  <c r="Y241" i="6" a="1"/>
  <c r="Y241" i="6" s="1"/>
  <c r="X241" i="6" a="1"/>
  <c r="X241" i="6" s="1"/>
  <c r="W241" i="6" a="1"/>
  <c r="W241" i="6" s="1"/>
  <c r="V241" i="6"/>
  <c r="V241" i="6" a="1"/>
  <c r="U241" i="6" a="1"/>
  <c r="U241" i="6" s="1"/>
  <c r="T241" i="6"/>
  <c r="T241" i="6" a="1"/>
  <c r="S241" i="6" a="1"/>
  <c r="S241" i="6" s="1"/>
  <c r="R241" i="6" a="1"/>
  <c r="R241" i="6" s="1"/>
  <c r="Q241" i="6" a="1"/>
  <c r="Q241" i="6" s="1"/>
  <c r="P241" i="6" a="1"/>
  <c r="P241" i="6" s="1"/>
  <c r="O241" i="6" a="1"/>
  <c r="O241" i="6" s="1"/>
  <c r="N241" i="6" a="1"/>
  <c r="N241" i="6" s="1"/>
  <c r="M241" i="6" a="1"/>
  <c r="M241" i="6" s="1"/>
  <c r="L241" i="6"/>
  <c r="L241" i="6" a="1"/>
  <c r="K241" i="6" a="1"/>
  <c r="K241" i="6" s="1"/>
  <c r="AI240" i="6" a="1"/>
  <c r="AI240" i="6" s="1"/>
  <c r="AH240" i="6" a="1"/>
  <c r="AH240" i="6" s="1"/>
  <c r="AG240" i="6" a="1"/>
  <c r="AG240" i="6" s="1"/>
  <c r="AF240" i="6" a="1"/>
  <c r="AF240" i="6" s="1"/>
  <c r="AE240" i="6" a="1"/>
  <c r="AE240" i="6" s="1"/>
  <c r="AD240" i="6" a="1"/>
  <c r="AD240" i="6" s="1"/>
  <c r="AC240" i="6" a="1"/>
  <c r="AC240" i="6" s="1"/>
  <c r="AB240" i="6" a="1"/>
  <c r="AB240" i="6" s="1"/>
  <c r="AA240" i="6" a="1"/>
  <c r="AA240" i="6" s="1"/>
  <c r="Z240" i="6"/>
  <c r="Z240" i="6" a="1"/>
  <c r="Y240" i="6" a="1"/>
  <c r="Y240" i="6" s="1"/>
  <c r="X240" i="6" a="1"/>
  <c r="X240" i="6" s="1"/>
  <c r="W240" i="6" a="1"/>
  <c r="W240" i="6" s="1"/>
  <c r="V240" i="6" a="1"/>
  <c r="V240" i="6" s="1"/>
  <c r="U240" i="6" a="1"/>
  <c r="U240" i="6" s="1"/>
  <c r="T240" i="6" a="1"/>
  <c r="T240" i="6" s="1"/>
  <c r="S240" i="6" a="1"/>
  <c r="S240" i="6" s="1"/>
  <c r="R240" i="6"/>
  <c r="R240" i="6" a="1"/>
  <c r="Q240" i="6" a="1"/>
  <c r="Q240" i="6" s="1"/>
  <c r="P240" i="6"/>
  <c r="P240" i="6" a="1"/>
  <c r="O240" i="6" a="1"/>
  <c r="O240" i="6" s="1"/>
  <c r="N240" i="6" a="1"/>
  <c r="N240" i="6" s="1"/>
  <c r="M240" i="6" a="1"/>
  <c r="M240" i="6" s="1"/>
  <c r="L240" i="6" a="1"/>
  <c r="L240" i="6" s="1"/>
  <c r="K240" i="6" a="1"/>
  <c r="K240" i="6" s="1"/>
  <c r="AI239" i="6" a="1"/>
  <c r="AI239" i="6" s="1"/>
  <c r="AH239" i="6" a="1"/>
  <c r="AH239" i="6" s="1"/>
  <c r="AG239" i="6" a="1"/>
  <c r="AG239" i="6" s="1"/>
  <c r="AF239" i="6" a="1"/>
  <c r="AF239" i="6" s="1"/>
  <c r="AE239" i="6" a="1"/>
  <c r="AE239" i="6" s="1"/>
  <c r="AD239" i="6" a="1"/>
  <c r="AD239" i="6" s="1"/>
  <c r="AC239" i="6" a="1"/>
  <c r="AC239" i="6" s="1"/>
  <c r="AB239" i="6"/>
  <c r="AB239" i="6" a="1"/>
  <c r="AA239" i="6" a="1"/>
  <c r="AA239" i="6" s="1"/>
  <c r="Z239" i="6" a="1"/>
  <c r="Z239" i="6" s="1"/>
  <c r="Y239" i="6" a="1"/>
  <c r="Y239" i="6" s="1"/>
  <c r="X239" i="6" a="1"/>
  <c r="X239" i="6" s="1"/>
  <c r="W239" i="6" a="1"/>
  <c r="W239" i="6" s="1"/>
  <c r="V239" i="6" a="1"/>
  <c r="V239" i="6" s="1"/>
  <c r="U239" i="6" a="1"/>
  <c r="U239" i="6" s="1"/>
  <c r="T239" i="6" a="1"/>
  <c r="T239" i="6" s="1"/>
  <c r="S239" i="6" a="1"/>
  <c r="S239" i="6" s="1"/>
  <c r="R239" i="6" a="1"/>
  <c r="R239" i="6" s="1"/>
  <c r="Q239" i="6" a="1"/>
  <c r="Q239" i="6" s="1"/>
  <c r="P239" i="6" a="1"/>
  <c r="P239" i="6" s="1"/>
  <c r="O239" i="6" a="1"/>
  <c r="O239" i="6" s="1"/>
  <c r="N239" i="6"/>
  <c r="N239" i="6" a="1"/>
  <c r="M239" i="6" a="1"/>
  <c r="M239" i="6" s="1"/>
  <c r="L239" i="6"/>
  <c r="L239" i="6" a="1"/>
  <c r="K239" i="6" a="1"/>
  <c r="K239" i="6" s="1"/>
  <c r="AI238" i="6" a="1"/>
  <c r="AI238" i="6" s="1"/>
  <c r="AH238" i="6"/>
  <c r="AH238" i="6" a="1"/>
  <c r="AG238" i="6" a="1"/>
  <c r="AG238" i="6" s="1"/>
  <c r="AF238" i="6" a="1"/>
  <c r="AF238" i="6" s="1"/>
  <c r="AE238" i="6" a="1"/>
  <c r="AE238" i="6" s="1"/>
  <c r="AD238" i="6" a="1"/>
  <c r="AD238" i="6" s="1"/>
  <c r="AC238" i="6" a="1"/>
  <c r="AC238" i="6" s="1"/>
  <c r="AB238" i="6" a="1"/>
  <c r="AB238" i="6" s="1"/>
  <c r="AA238" i="6" a="1"/>
  <c r="AA238" i="6" s="1"/>
  <c r="Z238" i="6" a="1"/>
  <c r="Z238" i="6" s="1"/>
  <c r="Y238" i="6" a="1"/>
  <c r="Y238" i="6" s="1"/>
  <c r="X238" i="6" a="1"/>
  <c r="X238" i="6" s="1"/>
  <c r="W238" i="6" a="1"/>
  <c r="W238" i="6" s="1"/>
  <c r="V238" i="6" a="1"/>
  <c r="V238" i="6" s="1"/>
  <c r="U238" i="6" a="1"/>
  <c r="U238" i="6" s="1"/>
  <c r="T238" i="6" a="1"/>
  <c r="T238" i="6" s="1"/>
  <c r="S238" i="6" a="1"/>
  <c r="S238" i="6" s="1"/>
  <c r="R238" i="6"/>
  <c r="R238" i="6" a="1"/>
  <c r="Q238" i="6" a="1"/>
  <c r="Q238" i="6" s="1"/>
  <c r="P238" i="6" a="1"/>
  <c r="P238" i="6" s="1"/>
  <c r="O238" i="6" a="1"/>
  <c r="O238" i="6" s="1"/>
  <c r="N238" i="6" a="1"/>
  <c r="N238" i="6" s="1"/>
  <c r="M238" i="6" a="1"/>
  <c r="M238" i="6" s="1"/>
  <c r="L238" i="6" a="1"/>
  <c r="L238" i="6" s="1"/>
  <c r="K238" i="6" a="1"/>
  <c r="K238" i="6" s="1"/>
  <c r="AI237" i="6" a="1"/>
  <c r="AI237" i="6" s="1"/>
  <c r="AH237" i="6" a="1"/>
  <c r="AH237" i="6" s="1"/>
  <c r="AG237" i="6" a="1"/>
  <c r="AG237" i="6" s="1"/>
  <c r="AF237" i="6" a="1"/>
  <c r="AF237" i="6" s="1"/>
  <c r="AE237" i="6" a="1"/>
  <c r="AE237" i="6" s="1"/>
  <c r="AD237" i="6" a="1"/>
  <c r="AD237" i="6" s="1"/>
  <c r="AC237" i="6" a="1"/>
  <c r="AC237" i="6" s="1"/>
  <c r="AB237" i="6"/>
  <c r="AB237" i="6" a="1"/>
  <c r="AA237" i="6" a="1"/>
  <c r="AA237" i="6" s="1"/>
  <c r="Z237" i="6" a="1"/>
  <c r="Z237" i="6" s="1"/>
  <c r="Y237" i="6" a="1"/>
  <c r="Y237" i="6" s="1"/>
  <c r="X237" i="6" a="1"/>
  <c r="X237" i="6" s="1"/>
  <c r="W237" i="6" a="1"/>
  <c r="W237" i="6" s="1"/>
  <c r="V237" i="6" a="1"/>
  <c r="V237" i="6" s="1"/>
  <c r="U237" i="6" a="1"/>
  <c r="U237" i="6" s="1"/>
  <c r="T237" i="6"/>
  <c r="T237" i="6" a="1"/>
  <c r="S237" i="6" a="1"/>
  <c r="S237" i="6" s="1"/>
  <c r="R237" i="6" a="1"/>
  <c r="R237" i="6" s="1"/>
  <c r="Q237" i="6" a="1"/>
  <c r="Q237" i="6" s="1"/>
  <c r="P237" i="6" a="1"/>
  <c r="P237" i="6" s="1"/>
  <c r="O237" i="6" a="1"/>
  <c r="O237" i="6" s="1"/>
  <c r="N237" i="6" a="1"/>
  <c r="N237" i="6" s="1"/>
  <c r="M237" i="6" a="1"/>
  <c r="M237" i="6" s="1"/>
  <c r="L237" i="6" a="1"/>
  <c r="L237" i="6" s="1"/>
  <c r="K237" i="6" a="1"/>
  <c r="K237" i="6" s="1"/>
  <c r="AI236" i="6" a="1"/>
  <c r="AI236" i="6" s="1"/>
  <c r="AH236" i="6"/>
  <c r="AH236" i="6" a="1"/>
  <c r="AG236" i="6" a="1"/>
  <c r="AG236" i="6" s="1"/>
  <c r="AF236" i="6"/>
  <c r="AF236" i="6" a="1"/>
  <c r="AE236" i="6" a="1"/>
  <c r="AE236" i="6" s="1"/>
  <c r="AD236" i="6" a="1"/>
  <c r="AD236" i="6" s="1"/>
  <c r="AC236" i="6" a="1"/>
  <c r="AC236" i="6" s="1"/>
  <c r="AB236" i="6" a="1"/>
  <c r="AB236" i="6" s="1"/>
  <c r="AA236" i="6" a="1"/>
  <c r="AA236" i="6" s="1"/>
  <c r="Z236" i="6"/>
  <c r="Z236" i="6" a="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a="1"/>
  <c r="L236" i="6" s="1"/>
  <c r="K236" i="6" a="1"/>
  <c r="K236" i="6" s="1"/>
  <c r="AI235" i="6" a="1"/>
  <c r="AI235" i="6" s="1"/>
  <c r="AH235" i="6" a="1"/>
  <c r="AH235" i="6" s="1"/>
  <c r="AG235" i="6" a="1"/>
  <c r="AG235" i="6" s="1"/>
  <c r="AF235" i="6" a="1"/>
  <c r="AF235" i="6" s="1"/>
  <c r="AE235" i="6" a="1"/>
  <c r="AE235" i="6" s="1"/>
  <c r="AD235" i="6"/>
  <c r="AD235" i="6" a="1"/>
  <c r="AC235" i="6" a="1"/>
  <c r="AC235" i="6" s="1"/>
  <c r="AB235" i="6"/>
  <c r="AB235" i="6" a="1"/>
  <c r="AA235" i="6" a="1"/>
  <c r="AA235" i="6" s="1"/>
  <c r="Z235" i="6" a="1"/>
  <c r="Z235" i="6" s="1"/>
  <c r="Y235" i="6" a="1"/>
  <c r="Y235" i="6" s="1"/>
  <c r="X235" i="6" a="1"/>
  <c r="X235" i="6" s="1"/>
  <c r="W235" i="6" a="1"/>
  <c r="W235" i="6" s="1"/>
  <c r="V235" i="6" a="1"/>
  <c r="V235" i="6" s="1"/>
  <c r="U235" i="6" a="1"/>
  <c r="U235" i="6" s="1"/>
  <c r="T235" i="6"/>
  <c r="T235" i="6" a="1"/>
  <c r="S235" i="6" a="1"/>
  <c r="S235" i="6" s="1"/>
  <c r="R235" i="6" a="1"/>
  <c r="R235" i="6" s="1"/>
  <c r="Q235" i="6" a="1"/>
  <c r="Q235" i="6" s="1"/>
  <c r="P235" i="6" a="1"/>
  <c r="P235" i="6" s="1"/>
  <c r="O235" i="6" a="1"/>
  <c r="O235" i="6" s="1"/>
  <c r="N235" i="6" a="1"/>
  <c r="N235" i="6" s="1"/>
  <c r="M235" i="6" a="1"/>
  <c r="M235" i="6" s="1"/>
  <c r="L235" i="6"/>
  <c r="L235" i="6" a="1"/>
  <c r="K235" i="6" a="1"/>
  <c r="K235" i="6" s="1"/>
  <c r="AI234" i="6" a="1"/>
  <c r="AI234" i="6" s="1"/>
  <c r="AH234" i="6"/>
  <c r="AH234" i="6" a="1"/>
  <c r="AG234" i="6" a="1"/>
  <c r="AG234" i="6" s="1"/>
  <c r="AF234" i="6" a="1"/>
  <c r="AF234" i="6" s="1"/>
  <c r="AE234" i="6" a="1"/>
  <c r="AE234" i="6" s="1"/>
  <c r="AD234" i="6" a="1"/>
  <c r="AD234" i="6" s="1"/>
  <c r="AC234" i="6" a="1"/>
  <c r="AC234" i="6" s="1"/>
  <c r="AB234" i="6" a="1"/>
  <c r="AB234" i="6" s="1"/>
  <c r="AA234" i="6" a="1"/>
  <c r="AA234" i="6" s="1"/>
  <c r="Z234" i="6"/>
  <c r="Z234" i="6" a="1"/>
  <c r="Y234" i="6" a="1"/>
  <c r="Y234" i="6" s="1"/>
  <c r="X234" i="6"/>
  <c r="X234" i="6" a="1"/>
  <c r="W234" i="6" a="1"/>
  <c r="W234" i="6" s="1"/>
  <c r="V234" i="6" a="1"/>
  <c r="V234" i="6" s="1"/>
  <c r="U234" i="6" a="1"/>
  <c r="U234" i="6" s="1"/>
  <c r="T234" i="6" a="1"/>
  <c r="T234" i="6" s="1"/>
  <c r="S234" i="6" a="1"/>
  <c r="S234" i="6" s="1"/>
  <c r="R234" i="6"/>
  <c r="R234" i="6" a="1"/>
  <c r="Q234" i="6" a="1"/>
  <c r="Q234" i="6" s="1"/>
  <c r="P234" i="6" a="1"/>
  <c r="P234" i="6" s="1"/>
  <c r="O234" i="6" a="1"/>
  <c r="O234" i="6" s="1"/>
  <c r="N234" i="6" a="1"/>
  <c r="N234" i="6" s="1"/>
  <c r="M234" i="6" a="1"/>
  <c r="M234" i="6" s="1"/>
  <c r="L234" i="6" a="1"/>
  <c r="L234" i="6" s="1"/>
  <c r="K234" i="6" a="1"/>
  <c r="K234" i="6" s="1"/>
  <c r="AI233" i="6" a="1"/>
  <c r="AI233" i="6" s="1"/>
  <c r="AH233" i="6" a="1"/>
  <c r="AH233" i="6" s="1"/>
  <c r="AG233" i="6" a="1"/>
  <c r="AG233" i="6" s="1"/>
  <c r="AF233" i="6" a="1"/>
  <c r="AF233" i="6" s="1"/>
  <c r="AE233" i="6" a="1"/>
  <c r="AE233" i="6" s="1"/>
  <c r="AD233" i="6" a="1"/>
  <c r="AD233" i="6" s="1"/>
  <c r="AC233" i="6" a="1"/>
  <c r="AC233" i="6" s="1"/>
  <c r="AB233" i="6"/>
  <c r="AB233" i="6" a="1"/>
  <c r="AA233" i="6" a="1"/>
  <c r="AA233" i="6" s="1"/>
  <c r="Z233" i="6" a="1"/>
  <c r="Z233" i="6" s="1"/>
  <c r="Y233" i="6" a="1"/>
  <c r="Y233" i="6" s="1"/>
  <c r="X233" i="6" a="1"/>
  <c r="X233" i="6" s="1"/>
  <c r="W233" i="6" a="1"/>
  <c r="W233" i="6" s="1"/>
  <c r="V233" i="6"/>
  <c r="V233" i="6" a="1"/>
  <c r="U233" i="6" a="1"/>
  <c r="U233" i="6" s="1"/>
  <c r="T233" i="6" a="1"/>
  <c r="T233" i="6" s="1"/>
  <c r="S233" i="6" a="1"/>
  <c r="S233" i="6" s="1"/>
  <c r="R233" i="6" a="1"/>
  <c r="R233" i="6" s="1"/>
  <c r="Q233" i="6" a="1"/>
  <c r="Q233" i="6" s="1"/>
  <c r="P233" i="6" a="1"/>
  <c r="P233" i="6" s="1"/>
  <c r="O233" i="6" a="1"/>
  <c r="O233" i="6" s="1"/>
  <c r="N233" i="6" a="1"/>
  <c r="N233" i="6" s="1"/>
  <c r="M233" i="6" a="1"/>
  <c r="M233" i="6" s="1"/>
  <c r="L233" i="6"/>
  <c r="L233" i="6" a="1"/>
  <c r="K233" i="6" a="1"/>
  <c r="K233" i="6" s="1"/>
  <c r="AI232" i="6" a="1"/>
  <c r="AI232" i="6" s="1"/>
  <c r="AH232" i="6" a="1"/>
  <c r="AH232" i="6" s="1"/>
  <c r="AG232" i="6" a="1"/>
  <c r="AG232" i="6" s="1"/>
  <c r="AF232" i="6" a="1"/>
  <c r="AF232" i="6" s="1"/>
  <c r="AE232" i="6" a="1"/>
  <c r="AE232" i="6" s="1"/>
  <c r="AD232" i="6" a="1"/>
  <c r="AD232" i="6" s="1"/>
  <c r="AC232" i="6" a="1"/>
  <c r="AC232" i="6" s="1"/>
  <c r="AB232" i="6" a="1"/>
  <c r="AB232" i="6" s="1"/>
  <c r="AA232" i="6" a="1"/>
  <c r="AA232" i="6" s="1"/>
  <c r="Z232" i="6" a="1"/>
  <c r="Z232" i="6" s="1"/>
  <c r="Y232" i="6" a="1"/>
  <c r="Y232" i="6" s="1"/>
  <c r="X232" i="6"/>
  <c r="X232" i="6" a="1"/>
  <c r="W232" i="6" a="1"/>
  <c r="W232" i="6" s="1"/>
  <c r="V232" i="6" a="1"/>
  <c r="V232" i="6" s="1"/>
  <c r="U232" i="6" a="1"/>
  <c r="U232" i="6" s="1"/>
  <c r="T232" i="6"/>
  <c r="T232" i="6" a="1"/>
  <c r="S232" i="6" a="1"/>
  <c r="S232" i="6" s="1"/>
  <c r="R232" i="6"/>
  <c r="R232" i="6" a="1"/>
  <c r="Q232" i="6" a="1"/>
  <c r="Q232" i="6" s="1"/>
  <c r="P232" i="6" a="1"/>
  <c r="P232" i="6" s="1"/>
  <c r="O232" i="6" a="1"/>
  <c r="O232" i="6" s="1"/>
  <c r="N232" i="6" a="1"/>
  <c r="N232" i="6" s="1"/>
  <c r="M232" i="6" a="1"/>
  <c r="M232" i="6" s="1"/>
  <c r="L232" i="6" a="1"/>
  <c r="L232" i="6" s="1"/>
  <c r="K232" i="6" a="1"/>
  <c r="K232" i="6" s="1"/>
  <c r="AI231" i="6" a="1"/>
  <c r="AI231" i="6" s="1"/>
  <c r="AH231" i="6" a="1"/>
  <c r="AH231" i="6" s="1"/>
  <c r="AG231" i="6" a="1"/>
  <c r="AG231" i="6" s="1"/>
  <c r="AF231" i="6"/>
  <c r="AF231" i="6" a="1"/>
  <c r="AE231" i="6" a="1"/>
  <c r="AE231" i="6" s="1"/>
  <c r="AD231" i="6"/>
  <c r="AD231" i="6" a="1"/>
  <c r="AC231" i="6" a="1"/>
  <c r="AC231" i="6" s="1"/>
  <c r="AB231" i="6" a="1"/>
  <c r="AB231" i="6" s="1"/>
  <c r="AA231" i="6" a="1"/>
  <c r="AA231" i="6" s="1"/>
  <c r="Z231" i="6" a="1"/>
  <c r="Z231" i="6" s="1"/>
  <c r="Y231" i="6" a="1"/>
  <c r="Y231" i="6" s="1"/>
  <c r="X231" i="6" a="1"/>
  <c r="X231" i="6" s="1"/>
  <c r="W231" i="6" a="1"/>
  <c r="W231" i="6" s="1"/>
  <c r="V231" i="6" a="1"/>
  <c r="V231" i="6" s="1"/>
  <c r="U231" i="6"/>
  <c r="U231" i="6" a="1"/>
  <c r="T231" i="6" a="1"/>
  <c r="T231" i="6" s="1"/>
  <c r="S231" i="6" a="1"/>
  <c r="S231" i="6" s="1"/>
  <c r="R231" i="6" a="1"/>
  <c r="R231" i="6" s="1"/>
  <c r="Q231" i="6" a="1"/>
  <c r="Q231" i="6" s="1"/>
  <c r="P231" i="6"/>
  <c r="P231" i="6" a="1"/>
  <c r="O231" i="6" a="1"/>
  <c r="O231" i="6" s="1"/>
  <c r="N231" i="6" a="1"/>
  <c r="N231" i="6" s="1"/>
  <c r="M231" i="6" a="1"/>
  <c r="M231" i="6" s="1"/>
  <c r="L231" i="6" a="1"/>
  <c r="L231" i="6" s="1"/>
  <c r="K231" i="6" a="1"/>
  <c r="K231" i="6" s="1"/>
  <c r="AI230" i="6" a="1"/>
  <c r="AI230" i="6" s="1"/>
  <c r="AH230" i="6" a="1"/>
  <c r="AH230" i="6" s="1"/>
  <c r="AG230" i="6"/>
  <c r="AG230" i="6" a="1"/>
  <c r="AF230" i="6" a="1"/>
  <c r="AF230" i="6" s="1"/>
  <c r="AE230" i="6" a="1"/>
  <c r="AE230" i="6" s="1"/>
  <c r="AD230" i="6"/>
  <c r="AD230" i="6" a="1"/>
  <c r="AC230" i="6" a="1"/>
  <c r="AC230" i="6" s="1"/>
  <c r="AB230" i="6" a="1"/>
  <c r="AB230" i="6" s="1"/>
  <c r="AA230" i="6" a="1"/>
  <c r="AA230" i="6" s="1"/>
  <c r="Z230" i="6"/>
  <c r="Z230" i="6" a="1"/>
  <c r="Y230" i="6" a="1"/>
  <c r="Y230" i="6" s="1"/>
  <c r="X230" i="6"/>
  <c r="X230" i="6" a="1"/>
  <c r="W230" i="6" a="1"/>
  <c r="W230" i="6" s="1"/>
  <c r="V230" i="6" a="1"/>
  <c r="V230" i="6" s="1"/>
  <c r="U230" i="6" a="1"/>
  <c r="U230" i="6" s="1"/>
  <c r="T230" i="6" a="1"/>
  <c r="T230" i="6" s="1"/>
  <c r="S230" i="6" a="1"/>
  <c r="S230" i="6" s="1"/>
  <c r="R230" i="6" a="1"/>
  <c r="R230" i="6" s="1"/>
  <c r="Q230" i="6" a="1"/>
  <c r="Q230" i="6" s="1"/>
  <c r="P230" i="6" a="1"/>
  <c r="P230" i="6" s="1"/>
  <c r="O230" i="6" a="1"/>
  <c r="O230" i="6" s="1"/>
  <c r="N230" i="6"/>
  <c r="N230" i="6" a="1"/>
  <c r="M230" i="6" a="1"/>
  <c r="M230" i="6" s="1"/>
  <c r="L230" i="6"/>
  <c r="L230" i="6" a="1"/>
  <c r="K230" i="6" a="1"/>
  <c r="K230" i="6" s="1"/>
  <c r="AI229" i="6" a="1"/>
  <c r="AI229" i="6" s="1"/>
  <c r="AH229" i="6" a="1"/>
  <c r="AH229" i="6" s="1"/>
  <c r="AG229" i="6"/>
  <c r="AG229" i="6" a="1"/>
  <c r="AF229" i="6" a="1"/>
  <c r="AF229" i="6" s="1"/>
  <c r="AE229" i="6" a="1"/>
  <c r="AE229" i="6" s="1"/>
  <c r="AD229" i="6" a="1"/>
  <c r="AD229" i="6" s="1"/>
  <c r="AC229" i="6" a="1"/>
  <c r="AC229" i="6" s="1"/>
  <c r="AB229" i="6" a="1"/>
  <c r="AB229" i="6" s="1"/>
  <c r="AA229" i="6" a="1"/>
  <c r="AA229" i="6" s="1"/>
  <c r="Z229" i="6"/>
  <c r="Z229" i="6" a="1"/>
  <c r="Y229" i="6" a="1"/>
  <c r="Y229" i="6" s="1"/>
  <c r="X229" i="6" a="1"/>
  <c r="X229" i="6" s="1"/>
  <c r="W229" i="6" a="1"/>
  <c r="W229" i="6" s="1"/>
  <c r="V229" i="6"/>
  <c r="V229" i="6" a="1"/>
  <c r="U229" i="6" a="1"/>
  <c r="U229" i="6" s="1"/>
  <c r="T229" i="6"/>
  <c r="T229" i="6" a="1"/>
  <c r="S229" i="6" a="1"/>
  <c r="S229" i="6" s="1"/>
  <c r="R229" i="6" a="1"/>
  <c r="R229" i="6" s="1"/>
  <c r="Q229" i="6" a="1"/>
  <c r="Q229" i="6" s="1"/>
  <c r="P229" i="6" a="1"/>
  <c r="P229" i="6" s="1"/>
  <c r="O229" i="6" a="1"/>
  <c r="O229" i="6" s="1"/>
  <c r="N229" i="6"/>
  <c r="N229" i="6" a="1"/>
  <c r="M229" i="6" a="1"/>
  <c r="M229" i="6" s="1"/>
  <c r="L229" i="6" a="1"/>
  <c r="L229" i="6" s="1"/>
  <c r="K229" i="6" a="1"/>
  <c r="K229" i="6" s="1"/>
  <c r="AI228" i="6" a="1"/>
  <c r="AI228" i="6" s="1"/>
  <c r="AH228" i="6"/>
  <c r="AH228" i="6" a="1"/>
  <c r="AG228" i="6" a="1"/>
  <c r="AG228" i="6" s="1"/>
  <c r="AF228" i="6" a="1"/>
  <c r="AF228" i="6" s="1"/>
  <c r="AE228" i="6" a="1"/>
  <c r="AE228" i="6" s="1"/>
  <c r="AD228" i="6" a="1"/>
  <c r="AD228" i="6" s="1"/>
  <c r="AC228" i="6" a="1"/>
  <c r="AC228" i="6" s="1"/>
  <c r="AB228" i="6" a="1"/>
  <c r="AB228" i="6" s="1"/>
  <c r="AA228" i="6" a="1"/>
  <c r="AA228" i="6" s="1"/>
  <c r="Z228" i="6" a="1"/>
  <c r="Z228" i="6" s="1"/>
  <c r="Y228" i="6"/>
  <c r="Y228" i="6" a="1"/>
  <c r="X228" i="6" a="1"/>
  <c r="X228" i="6" s="1"/>
  <c r="W228" i="6" a="1"/>
  <c r="W228" i="6" s="1"/>
  <c r="V228" i="6"/>
  <c r="V228" i="6" a="1"/>
  <c r="U228" i="6" a="1"/>
  <c r="U228" i="6" s="1"/>
  <c r="T228" i="6" a="1"/>
  <c r="T228" i="6" s="1"/>
  <c r="S228" i="6" a="1"/>
  <c r="S228" i="6" s="1"/>
  <c r="R228" i="6"/>
  <c r="R228" i="6" a="1"/>
  <c r="Q228" i="6" a="1"/>
  <c r="Q228" i="6" s="1"/>
  <c r="P228" i="6"/>
  <c r="P228" i="6" a="1"/>
  <c r="O228" i="6" a="1"/>
  <c r="O228" i="6" s="1"/>
  <c r="N228" i="6" a="1"/>
  <c r="N228" i="6" s="1"/>
  <c r="M228" i="6" a="1"/>
  <c r="M228" i="6" s="1"/>
  <c r="L228" i="6" a="1"/>
  <c r="L228" i="6" s="1"/>
  <c r="K228" i="6" a="1"/>
  <c r="K228" i="6" s="1"/>
  <c r="AI227" i="6" a="1"/>
  <c r="AI227" i="6" s="1"/>
  <c r="AH227" i="6" a="1"/>
  <c r="AH227" i="6" s="1"/>
  <c r="AG227" i="6" a="1"/>
  <c r="AG227" i="6" s="1"/>
  <c r="AF227" i="6" a="1"/>
  <c r="AF227" i="6" s="1"/>
  <c r="AE227" i="6" a="1"/>
  <c r="AE227" i="6" s="1"/>
  <c r="AD227" i="6"/>
  <c r="AD227" i="6" a="1"/>
  <c r="AC227" i="6" a="1"/>
  <c r="AC227" i="6" s="1"/>
  <c r="AB227" i="6"/>
  <c r="AB227" i="6" a="1"/>
  <c r="AA227" i="6" a="1"/>
  <c r="AA227" i="6" s="1"/>
  <c r="Z227" i="6" a="1"/>
  <c r="Z227" i="6" s="1"/>
  <c r="Y227" i="6" a="1"/>
  <c r="Y227" i="6" s="1"/>
  <c r="X227" i="6" a="1"/>
  <c r="X227" i="6" s="1"/>
  <c r="W227" i="6" a="1"/>
  <c r="W227" i="6" s="1"/>
  <c r="V227" i="6" a="1"/>
  <c r="V227" i="6" s="1"/>
  <c r="U227" i="6" a="1"/>
  <c r="U227" i="6" s="1"/>
  <c r="T227" i="6" a="1"/>
  <c r="T227" i="6" s="1"/>
  <c r="S227" i="6" a="1"/>
  <c r="S227" i="6" s="1"/>
  <c r="R227" i="6" a="1"/>
  <c r="R227" i="6" s="1"/>
  <c r="Q227" i="6" a="1"/>
  <c r="Q227" i="6" s="1"/>
  <c r="P227" i="6" a="1"/>
  <c r="P227" i="6" s="1"/>
  <c r="O227" i="6" a="1"/>
  <c r="O227" i="6" s="1"/>
  <c r="N227" i="6" a="1"/>
  <c r="N227" i="6" s="1"/>
  <c r="M227" i="6" a="1"/>
  <c r="M227" i="6" s="1"/>
  <c r="L227" i="6" a="1"/>
  <c r="L227" i="6" s="1"/>
  <c r="K227" i="6" a="1"/>
  <c r="K227" i="6" s="1"/>
  <c r="AI226" i="6" a="1"/>
  <c r="AI226" i="6" s="1"/>
  <c r="AH226" i="6" a="1"/>
  <c r="AH226" i="6" s="1"/>
  <c r="AG226" i="6"/>
  <c r="AG226" i="6" a="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a="1"/>
  <c r="U226" i="6" s="1"/>
  <c r="T226" i="6" a="1"/>
  <c r="T226" i="6" s="1"/>
  <c r="S226" i="6" a="1"/>
  <c r="S226" i="6" s="1"/>
  <c r="R226" i="6" a="1"/>
  <c r="R226" i="6" s="1"/>
  <c r="Q226" i="6" a="1"/>
  <c r="Q226" i="6" s="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c r="AD225" i="6" a="1"/>
  <c r="AC225" i="6" a="1"/>
  <c r="AC225" i="6" s="1"/>
  <c r="AB225" i="6" a="1"/>
  <c r="AB225" i="6" s="1"/>
  <c r="AA225" i="6" a="1"/>
  <c r="AA225" i="6" s="1"/>
  <c r="Z225" i="6" a="1"/>
  <c r="Z225" i="6" s="1"/>
  <c r="Y225" i="6" a="1"/>
  <c r="Y225" i="6" s="1"/>
  <c r="X225" i="6"/>
  <c r="X225" i="6" a="1"/>
  <c r="W225" i="6" a="1"/>
  <c r="W225" i="6" s="1"/>
  <c r="V225" i="6"/>
  <c r="V225" i="6" a="1"/>
  <c r="U225" i="6"/>
  <c r="U225" i="6" a="1"/>
  <c r="T225" i="6" a="1"/>
  <c r="T225" i="6" s="1"/>
  <c r="S225" i="6" a="1"/>
  <c r="S225" i="6" s="1"/>
  <c r="R225" i="6" a="1"/>
  <c r="R225" i="6" s="1"/>
  <c r="Q225" i="6" a="1"/>
  <c r="Q225" i="6" s="1"/>
  <c r="P225" i="6" a="1"/>
  <c r="P225" i="6" s="1"/>
  <c r="O225" i="6" a="1"/>
  <c r="O225" i="6" s="1"/>
  <c r="N225" i="6" a="1"/>
  <c r="N225" i="6" s="1"/>
  <c r="M225" i="6" a="1"/>
  <c r="M225" i="6" s="1"/>
  <c r="L225" i="6" a="1"/>
  <c r="L225" i="6" s="1"/>
  <c r="K225" i="6" a="1"/>
  <c r="K225" i="6" s="1"/>
  <c r="AI224" i="6" a="1"/>
  <c r="AI224" i="6" s="1"/>
  <c r="AH224" i="6"/>
  <c r="AH224" i="6" a="1"/>
  <c r="AG224" i="6" a="1"/>
  <c r="AG224" i="6" s="1"/>
  <c r="AF224" i="6"/>
  <c r="AF224" i="6" a="1"/>
  <c r="AE224" i="6" a="1"/>
  <c r="AE224" i="6" s="1"/>
  <c r="AD224" i="6" a="1"/>
  <c r="AD224" i="6" s="1"/>
  <c r="AC224" i="6" a="1"/>
  <c r="AC224" i="6" s="1"/>
  <c r="AB224" i="6" a="1"/>
  <c r="AB224" i="6" s="1"/>
  <c r="AA224" i="6" a="1"/>
  <c r="AA224" i="6" s="1"/>
  <c r="Z224" i="6" a="1"/>
  <c r="Z224" i="6" s="1"/>
  <c r="Y224" i="6" a="1"/>
  <c r="Y224" i="6" s="1"/>
  <c r="X224" i="6" a="1"/>
  <c r="X224" i="6" s="1"/>
  <c r="W224" i="6" a="1"/>
  <c r="W224" i="6" s="1"/>
  <c r="V224" i="6"/>
  <c r="V224" i="6" a="1"/>
  <c r="U224" i="6" a="1"/>
  <c r="U224" i="6" s="1"/>
  <c r="T224" i="6"/>
  <c r="T224" i="6" a="1"/>
  <c r="S224" i="6" a="1"/>
  <c r="S224" i="6" s="1"/>
  <c r="R224" i="6"/>
  <c r="R224" i="6" a="1"/>
  <c r="Q224" i="6" a="1"/>
  <c r="Q224" i="6" s="1"/>
  <c r="P224" i="6"/>
  <c r="P224" i="6" a="1"/>
  <c r="O224" i="6" a="1"/>
  <c r="O224" i="6" s="1"/>
  <c r="N224" i="6" a="1"/>
  <c r="N224" i="6" s="1"/>
  <c r="M224" i="6" a="1"/>
  <c r="M224" i="6" s="1"/>
  <c r="L224" i="6" a="1"/>
  <c r="L224" i="6" s="1"/>
  <c r="K224" i="6" a="1"/>
  <c r="K224" i="6" s="1"/>
  <c r="AI223" i="6" a="1"/>
  <c r="AI223" i="6" s="1"/>
  <c r="AH223" i="6" a="1"/>
  <c r="AH223" i="6" s="1"/>
  <c r="AG223" i="6" a="1"/>
  <c r="AG223" i="6" s="1"/>
  <c r="AF223" i="6" a="1"/>
  <c r="AF223" i="6" s="1"/>
  <c r="AE223" i="6" a="1"/>
  <c r="AE223" i="6" s="1"/>
  <c r="AD223" i="6" a="1"/>
  <c r="AD223" i="6" s="1"/>
  <c r="AC223" i="6" a="1"/>
  <c r="AC223" i="6" s="1"/>
  <c r="AB223" i="6" a="1"/>
  <c r="AB223" i="6" s="1"/>
  <c r="AA223" i="6" a="1"/>
  <c r="AA223" i="6" s="1"/>
  <c r="Z223" i="6" a="1"/>
  <c r="Z223" i="6" s="1"/>
  <c r="Y223" i="6"/>
  <c r="Y223" i="6" a="1"/>
  <c r="X223" i="6" a="1"/>
  <c r="X223" i="6" s="1"/>
  <c r="W223" i="6" a="1"/>
  <c r="W223" i="6" s="1"/>
  <c r="V223" i="6" a="1"/>
  <c r="V223" i="6" s="1"/>
  <c r="U223" i="6" a="1"/>
  <c r="U223" i="6" s="1"/>
  <c r="T223" i="6" a="1"/>
  <c r="T223" i="6" s="1"/>
  <c r="S223" i="6" a="1"/>
  <c r="S223" i="6" s="1"/>
  <c r="R223" i="6" a="1"/>
  <c r="R223" i="6" s="1"/>
  <c r="Q223" i="6" a="1"/>
  <c r="Q223" i="6" s="1"/>
  <c r="P223" i="6" a="1"/>
  <c r="P223" i="6" s="1"/>
  <c r="O223" i="6" a="1"/>
  <c r="O223" i="6" s="1"/>
  <c r="N223" i="6" a="1"/>
  <c r="N223" i="6" s="1"/>
  <c r="M223" i="6" a="1"/>
  <c r="M223" i="6" s="1"/>
  <c r="L223" i="6"/>
  <c r="L223" i="6" a="1"/>
  <c r="K223" i="6" a="1"/>
  <c r="K223" i="6" s="1"/>
  <c r="AI222" i="6" a="1"/>
  <c r="AI222" i="6" s="1"/>
  <c r="AH222" i="6" a="1"/>
  <c r="AH222" i="6" s="1"/>
  <c r="AG222" i="6"/>
  <c r="AG222" i="6" a="1"/>
  <c r="AF222" i="6" a="1"/>
  <c r="AF222" i="6" s="1"/>
  <c r="AE222" i="6" a="1"/>
  <c r="AE222" i="6" s="1"/>
  <c r="AD222" i="6" a="1"/>
  <c r="AD222" i="6" s="1"/>
  <c r="AC222" i="6" a="1"/>
  <c r="AC222" i="6" s="1"/>
  <c r="AB222" i="6" a="1"/>
  <c r="AB222" i="6" s="1"/>
  <c r="AA222" i="6" a="1"/>
  <c r="AA222" i="6" s="1"/>
  <c r="Z222" i="6"/>
  <c r="Z222" i="6" a="1"/>
  <c r="Y222" i="6" a="1"/>
  <c r="Y222" i="6" s="1"/>
  <c r="X222" i="6"/>
  <c r="X222" i="6" a="1"/>
  <c r="W222" i="6" a="1"/>
  <c r="W222" i="6" s="1"/>
  <c r="V222" i="6" a="1"/>
  <c r="V222" i="6" s="1"/>
  <c r="U222" i="6" a="1"/>
  <c r="U222" i="6" s="1"/>
  <c r="T222" i="6" a="1"/>
  <c r="T222" i="6" s="1"/>
  <c r="S222" i="6" a="1"/>
  <c r="S222" i="6" s="1"/>
  <c r="R222" i="6" a="1"/>
  <c r="R222" i="6" s="1"/>
  <c r="Q222" i="6" a="1"/>
  <c r="Q222" i="6" s="1"/>
  <c r="P222" i="6" a="1"/>
  <c r="P222" i="6" s="1"/>
  <c r="O222" i="6" a="1"/>
  <c r="O222" i="6" s="1"/>
  <c r="N222" i="6"/>
  <c r="N222" i="6" a="1"/>
  <c r="M222" i="6" a="1"/>
  <c r="M222" i="6" s="1"/>
  <c r="L222" i="6"/>
  <c r="L222" i="6" a="1"/>
  <c r="K222" i="6" a="1"/>
  <c r="K222" i="6" s="1"/>
  <c r="AI221" i="6" a="1"/>
  <c r="AI221" i="6" s="1"/>
  <c r="AH221" i="6" a="1"/>
  <c r="AH221" i="6" s="1"/>
  <c r="AG221" i="6" a="1"/>
  <c r="AG221" i="6" s="1"/>
  <c r="AF221" i="6" a="1"/>
  <c r="AF221" i="6" s="1"/>
  <c r="AE221" i="6" a="1"/>
  <c r="AE221" i="6" s="1"/>
  <c r="AD221" i="6" a="1"/>
  <c r="AD221" i="6" s="1"/>
  <c r="AC221" i="6" a="1"/>
  <c r="AC221" i="6" s="1"/>
  <c r="AB221" i="6"/>
  <c r="AB221" i="6" a="1"/>
  <c r="AA221" i="6" a="1"/>
  <c r="AA221" i="6" s="1"/>
  <c r="Z221" i="6"/>
  <c r="Z221" i="6" a="1"/>
  <c r="Y221" i="6" a="1"/>
  <c r="Y221" i="6" s="1"/>
  <c r="X221" i="6" a="1"/>
  <c r="X221" i="6" s="1"/>
  <c r="W221" i="6" a="1"/>
  <c r="W221" i="6" s="1"/>
  <c r="V221" i="6"/>
  <c r="V221" i="6" a="1"/>
  <c r="U221" i="6" a="1"/>
  <c r="U221" i="6" s="1"/>
  <c r="T221" i="6"/>
  <c r="T221" i="6" a="1"/>
  <c r="S221" i="6" a="1"/>
  <c r="S221" i="6" s="1"/>
  <c r="R221" i="6" a="1"/>
  <c r="R221" i="6" s="1"/>
  <c r="Q221" i="6" a="1"/>
  <c r="Q221" i="6" s="1"/>
  <c r="P221" i="6" a="1"/>
  <c r="P221" i="6" s="1"/>
  <c r="O221" i="6" a="1"/>
  <c r="O221" i="6" s="1"/>
  <c r="N221" i="6"/>
  <c r="N221" i="6" a="1"/>
  <c r="M221" i="6"/>
  <c r="M221" i="6" a="1"/>
  <c r="L221" i="6" a="1"/>
  <c r="L221" i="6" s="1"/>
  <c r="K221" i="6" a="1"/>
  <c r="K221" i="6" s="1"/>
  <c r="AI220" i="6" a="1"/>
  <c r="AI220" i="6" s="1"/>
  <c r="AH220" i="6"/>
  <c r="AH220" i="6" a="1"/>
  <c r="AG220" i="6" a="1"/>
  <c r="AG220" i="6" s="1"/>
  <c r="AF220" i="6"/>
  <c r="AF220" i="6" a="1"/>
  <c r="AE220" i="6" a="1"/>
  <c r="AE220" i="6" s="1"/>
  <c r="AD220" i="6" a="1"/>
  <c r="AD220" i="6" s="1"/>
  <c r="AC220" i="6" a="1"/>
  <c r="AC220" i="6" s="1"/>
  <c r="AB220" i="6" a="1"/>
  <c r="AB220" i="6" s="1"/>
  <c r="AA220" i="6" a="1"/>
  <c r="AA220" i="6" s="1"/>
  <c r="Z220" i="6" a="1"/>
  <c r="Z220" i="6" s="1"/>
  <c r="Y220" i="6" a="1"/>
  <c r="Y220" i="6" s="1"/>
  <c r="X220" i="6" a="1"/>
  <c r="X220" i="6" s="1"/>
  <c r="W220" i="6" a="1"/>
  <c r="W220" i="6" s="1"/>
  <c r="V220" i="6"/>
  <c r="V220" i="6" a="1"/>
  <c r="U220" i="6" a="1"/>
  <c r="U220" i="6" s="1"/>
  <c r="T220" i="6"/>
  <c r="T220" i="6" a="1"/>
  <c r="S220" i="6" a="1"/>
  <c r="S220" i="6" s="1"/>
  <c r="R220" i="6"/>
  <c r="R220" i="6" a="1"/>
  <c r="Q220" i="6" a="1"/>
  <c r="Q220" i="6" s="1"/>
  <c r="P220" i="6"/>
  <c r="P220" i="6" a="1"/>
  <c r="O220" i="6" a="1"/>
  <c r="O220" i="6" s="1"/>
  <c r="N220" i="6" a="1"/>
  <c r="N220" i="6" s="1"/>
  <c r="M220" i="6" a="1"/>
  <c r="M220" i="6" s="1"/>
  <c r="L220" i="6" a="1"/>
  <c r="L220" i="6" s="1"/>
  <c r="K220" i="6" a="1"/>
  <c r="K220" i="6" s="1"/>
  <c r="AI219" i="6" a="1"/>
  <c r="AI219" i="6" s="1"/>
  <c r="AH219" i="6" a="1"/>
  <c r="AH219" i="6" s="1"/>
  <c r="AG219" i="6" a="1"/>
  <c r="AG219" i="6" s="1"/>
  <c r="AF219" i="6" a="1"/>
  <c r="AF219" i="6" s="1"/>
  <c r="AE219" i="6" a="1"/>
  <c r="AE219" i="6" s="1"/>
  <c r="AD219" i="6"/>
  <c r="AD219" i="6" a="1"/>
  <c r="AC219" i="6" a="1"/>
  <c r="AC219" i="6" s="1"/>
  <c r="AB219" i="6"/>
  <c r="AB219" i="6" a="1"/>
  <c r="AA219" i="6" a="1"/>
  <c r="AA219" i="6" s="1"/>
  <c r="Z219" i="6" a="1"/>
  <c r="Z219" i="6" s="1"/>
  <c r="Y219" i="6" a="1"/>
  <c r="Y219" i="6" s="1"/>
  <c r="X219" i="6" a="1"/>
  <c r="X219" i="6" s="1"/>
  <c r="W219" i="6" a="1"/>
  <c r="W219" i="6" s="1"/>
  <c r="V219" i="6" a="1"/>
  <c r="V219" i="6" s="1"/>
  <c r="U219" i="6" a="1"/>
  <c r="U219" i="6" s="1"/>
  <c r="T219" i="6" a="1"/>
  <c r="T219" i="6" s="1"/>
  <c r="S219" i="6" a="1"/>
  <c r="S219" i="6" s="1"/>
  <c r="R219" i="6"/>
  <c r="R219" i="6" a="1"/>
  <c r="Q219" i="6" a="1"/>
  <c r="Q219" i="6" s="1"/>
  <c r="P219" i="6"/>
  <c r="P219" i="6" a="1"/>
  <c r="O219" i="6" a="1"/>
  <c r="O219" i="6" s="1"/>
  <c r="N219" i="6"/>
  <c r="N219" i="6" a="1"/>
  <c r="M219" i="6" a="1"/>
  <c r="M219" i="6" s="1"/>
  <c r="L219" i="6"/>
  <c r="L219" i="6" a="1"/>
  <c r="K219" i="6" a="1"/>
  <c r="K219" i="6" s="1"/>
  <c r="AI218" i="6" a="1"/>
  <c r="AI218" i="6" s="1"/>
  <c r="AH218" i="6" a="1"/>
  <c r="AH218" i="6" s="1"/>
  <c r="AG218" i="6"/>
  <c r="AG218" i="6" a="1"/>
  <c r="AF218" i="6" a="1"/>
  <c r="AF218" i="6" s="1"/>
  <c r="AE218" i="6" a="1"/>
  <c r="AE218" i="6" s="1"/>
  <c r="AD218" i="6" a="1"/>
  <c r="AD218" i="6" s="1"/>
  <c r="AC218" i="6" a="1"/>
  <c r="AC218" i="6" s="1"/>
  <c r="AB218" i="6" a="1"/>
  <c r="AB218" i="6" s="1"/>
  <c r="AA218" i="6" a="1"/>
  <c r="AA218" i="6" s="1"/>
  <c r="Z218" i="6"/>
  <c r="Z218" i="6" a="1"/>
  <c r="Y218" i="6" a="1"/>
  <c r="Y218" i="6" s="1"/>
  <c r="X218" i="6"/>
  <c r="X218" i="6" a="1"/>
  <c r="W218" i="6" a="1"/>
  <c r="W218" i="6" s="1"/>
  <c r="V218" i="6" a="1"/>
  <c r="V218" i="6" s="1"/>
  <c r="U218" i="6" a="1"/>
  <c r="U218" i="6" s="1"/>
  <c r="T218" i="6" a="1"/>
  <c r="T218" i="6" s="1"/>
  <c r="S218" i="6" a="1"/>
  <c r="S218" i="6" s="1"/>
  <c r="R218" i="6" a="1"/>
  <c r="R218" i="6" s="1"/>
  <c r="Q218" i="6" a="1"/>
  <c r="Q218" i="6" s="1"/>
  <c r="P218" i="6" a="1"/>
  <c r="P218" i="6" s="1"/>
  <c r="O218" i="6" a="1"/>
  <c r="O218" i="6" s="1"/>
  <c r="N218" i="6"/>
  <c r="N218" i="6" a="1"/>
  <c r="M218" i="6" a="1"/>
  <c r="M218" i="6" s="1"/>
  <c r="L218" i="6"/>
  <c r="L218" i="6" a="1"/>
  <c r="K218" i="6" a="1"/>
  <c r="K218" i="6" s="1"/>
  <c r="AI217" i="6" a="1"/>
  <c r="AI217" i="6" s="1"/>
  <c r="AH217" i="6" a="1"/>
  <c r="AH217" i="6" s="1"/>
  <c r="AG217" i="6"/>
  <c r="AG217" i="6" a="1"/>
  <c r="AF217" i="6" a="1"/>
  <c r="AF217" i="6" s="1"/>
  <c r="AE217" i="6" a="1"/>
  <c r="AE217" i="6" s="1"/>
  <c r="AD217" i="6" a="1"/>
  <c r="AD217" i="6" s="1"/>
  <c r="AC217" i="6" a="1"/>
  <c r="AC217" i="6" s="1"/>
  <c r="AB217" i="6" a="1"/>
  <c r="AB217" i="6" s="1"/>
  <c r="AA217" i="6" a="1"/>
  <c r="AA217" i="6" s="1"/>
  <c r="Z217" i="6" a="1"/>
  <c r="Z217" i="6" s="1"/>
  <c r="Y217" i="6" a="1"/>
  <c r="Y217" i="6" s="1"/>
  <c r="X217" i="6"/>
  <c r="X217" i="6" a="1"/>
  <c r="W217" i="6" a="1"/>
  <c r="W217" i="6" s="1"/>
  <c r="V217" i="6"/>
  <c r="V217" i="6" a="1"/>
  <c r="U217" i="6" a="1"/>
  <c r="U217" i="6" s="1"/>
  <c r="T217" i="6" a="1"/>
  <c r="T217" i="6" s="1"/>
  <c r="S217" i="6" a="1"/>
  <c r="S217" i="6" s="1"/>
  <c r="R217" i="6" a="1"/>
  <c r="R217" i="6" s="1"/>
  <c r="Q217" i="6" a="1"/>
  <c r="Q217" i="6" s="1"/>
  <c r="P217" i="6" a="1"/>
  <c r="P217" i="6" s="1"/>
  <c r="O217" i="6" a="1"/>
  <c r="O217" i="6" s="1"/>
  <c r="N217" i="6" a="1"/>
  <c r="N217" i="6" s="1"/>
  <c r="M217" i="6" a="1"/>
  <c r="M217" i="6" s="1"/>
  <c r="L217" i="6" a="1"/>
  <c r="L217" i="6" s="1"/>
  <c r="K217" i="6" a="1"/>
  <c r="K217" i="6" s="1"/>
  <c r="AI216" i="6" a="1"/>
  <c r="AI216" i="6" s="1"/>
  <c r="AH216" i="6"/>
  <c r="AH216" i="6" a="1"/>
  <c r="AG216" i="6" a="1"/>
  <c r="AG216" i="6" s="1"/>
  <c r="AF216" i="6" a="1"/>
  <c r="AF216" i="6" s="1"/>
  <c r="AE216" i="6" a="1"/>
  <c r="AE216" i="6" s="1"/>
  <c r="AD216" i="6" a="1"/>
  <c r="AD216" i="6" s="1"/>
  <c r="AC216" i="6" a="1"/>
  <c r="AC216" i="6" s="1"/>
  <c r="AB216" i="6" a="1"/>
  <c r="AB216" i="6" s="1"/>
  <c r="AA216" i="6" a="1"/>
  <c r="AA216" i="6" s="1"/>
  <c r="Z216" i="6" a="1"/>
  <c r="Z216" i="6" s="1"/>
  <c r="Y216" i="6"/>
  <c r="Y216" i="6" a="1"/>
  <c r="X216" i="6" a="1"/>
  <c r="X216" i="6" s="1"/>
  <c r="W216" i="6" a="1"/>
  <c r="W216" i="6" s="1"/>
  <c r="V216" i="6"/>
  <c r="V216" i="6" a="1"/>
  <c r="U216" i="6" a="1"/>
  <c r="U216" i="6" s="1"/>
  <c r="T216" i="6" a="1"/>
  <c r="T216" i="6" s="1"/>
  <c r="S216" i="6" a="1"/>
  <c r="S216" i="6" s="1"/>
  <c r="R216" i="6" a="1"/>
  <c r="R216" i="6" s="1"/>
  <c r="Q216" i="6" a="1"/>
  <c r="Q216" i="6" s="1"/>
  <c r="P216" i="6" a="1"/>
  <c r="P216" i="6" s="1"/>
  <c r="O216" i="6" a="1"/>
  <c r="O216" i="6" s="1"/>
  <c r="N216" i="6" a="1"/>
  <c r="N216" i="6" s="1"/>
  <c r="M216" i="6"/>
  <c r="M216" i="6" a="1"/>
  <c r="L216" i="6" a="1"/>
  <c r="L216" i="6" s="1"/>
  <c r="K216" i="6" a="1"/>
  <c r="K216" i="6" s="1"/>
  <c r="AI215" i="6" a="1"/>
  <c r="AI215" i="6" s="1"/>
  <c r="AH215" i="6"/>
  <c r="AH215" i="6" a="1"/>
  <c r="AG215" i="6" a="1"/>
  <c r="AG215" i="6" s="1"/>
  <c r="AF215" i="6" a="1"/>
  <c r="AF215" i="6" s="1"/>
  <c r="AE215" i="6" a="1"/>
  <c r="AE215" i="6" s="1"/>
  <c r="AD215" i="6" a="1"/>
  <c r="AD215" i="6" s="1"/>
  <c r="AC215" i="6" a="1"/>
  <c r="AC215" i="6" s="1"/>
  <c r="AB215" i="6"/>
  <c r="AB215" i="6" a="1"/>
  <c r="AA215" i="6" a="1"/>
  <c r="AA215" i="6" s="1"/>
  <c r="Z215" i="6" a="1"/>
  <c r="Z215" i="6" s="1"/>
  <c r="Y215" i="6" a="1"/>
  <c r="Y215" i="6" s="1"/>
  <c r="X215" i="6" a="1"/>
  <c r="X215" i="6" s="1"/>
  <c r="W215" i="6" a="1"/>
  <c r="W215" i="6" s="1"/>
  <c r="V215" i="6" a="1"/>
  <c r="V215" i="6" s="1"/>
  <c r="U215" i="6" a="1"/>
  <c r="U215" i="6" s="1"/>
  <c r="T215" i="6" a="1"/>
  <c r="T215" i="6" s="1"/>
  <c r="S215" i="6" a="1"/>
  <c r="S215" i="6" s="1"/>
  <c r="R215" i="6" a="1"/>
  <c r="R215" i="6" s="1"/>
  <c r="Q215" i="6" a="1"/>
  <c r="Q215" i="6" s="1"/>
  <c r="P215" i="6" a="1"/>
  <c r="P215" i="6" s="1"/>
  <c r="O215" i="6" a="1"/>
  <c r="O215" i="6" s="1"/>
  <c r="N215" i="6"/>
  <c r="N215" i="6" a="1"/>
  <c r="M215" i="6" a="1"/>
  <c r="M215" i="6" s="1"/>
  <c r="L215" i="6" a="1"/>
  <c r="L215" i="6" s="1"/>
  <c r="K215" i="6" a="1"/>
  <c r="K215" i="6" s="1"/>
  <c r="AI214" i="6" a="1"/>
  <c r="AI214" i="6" s="1"/>
  <c r="AH214" i="6" a="1"/>
  <c r="AH214" i="6" s="1"/>
  <c r="AG214" i="6"/>
  <c r="AG214" i="6" a="1"/>
  <c r="AF214" i="6" a="1"/>
  <c r="AF214" i="6" s="1"/>
  <c r="AE214" i="6" a="1"/>
  <c r="AE214" i="6" s="1"/>
  <c r="AD214" i="6"/>
  <c r="AD214" i="6" a="1"/>
  <c r="AC214" i="6" a="1"/>
  <c r="AC214" i="6" s="1"/>
  <c r="AB214" i="6" a="1"/>
  <c r="AB214" i="6" s="1"/>
  <c r="AA214" i="6" a="1"/>
  <c r="AA214" i="6" s="1"/>
  <c r="Z214" i="6" a="1"/>
  <c r="Z214" i="6" s="1"/>
  <c r="Y214" i="6" a="1"/>
  <c r="Y214" i="6" s="1"/>
  <c r="X214" i="6" a="1"/>
  <c r="X214" i="6" s="1"/>
  <c r="W214" i="6" a="1"/>
  <c r="W214" i="6" s="1"/>
  <c r="V214" i="6" a="1"/>
  <c r="V214" i="6" s="1"/>
  <c r="U214" i="6"/>
  <c r="U214" i="6" a="1"/>
  <c r="T214" i="6" a="1"/>
  <c r="T214" i="6" s="1"/>
  <c r="S214" i="6" a="1"/>
  <c r="S214" i="6" s="1"/>
  <c r="R214" i="6" a="1"/>
  <c r="R214" i="6" s="1"/>
  <c r="Q214" i="6"/>
  <c r="Q214" i="6" a="1"/>
  <c r="P214" i="6" a="1"/>
  <c r="P214" i="6" s="1"/>
  <c r="O214" i="6" a="1"/>
  <c r="O214" i="6" s="1"/>
  <c r="N214" i="6" a="1"/>
  <c r="N214" i="6" s="1"/>
  <c r="M214" i="6" a="1"/>
  <c r="M214" i="6" s="1"/>
  <c r="L214" i="6" a="1"/>
  <c r="L214" i="6" s="1"/>
  <c r="K214" i="6" a="1"/>
  <c r="K214" i="6" s="1"/>
  <c r="AI213" i="6" a="1"/>
  <c r="AI213" i="6" s="1"/>
  <c r="AH213" i="6" a="1"/>
  <c r="AH213" i="6" s="1"/>
  <c r="AG213" i="6" a="1"/>
  <c r="AG213" i="6" s="1"/>
  <c r="AF213" i="6" a="1"/>
  <c r="AF213" i="6" s="1"/>
  <c r="AE213" i="6" a="1"/>
  <c r="AE213" i="6" s="1"/>
  <c r="AD213" i="6" a="1"/>
  <c r="AD213" i="6" s="1"/>
  <c r="AC213" i="6"/>
  <c r="AC213" i="6" a="1"/>
  <c r="AB213" i="6" a="1"/>
  <c r="AB213" i="6" s="1"/>
  <c r="AA213" i="6" a="1"/>
  <c r="AA213" i="6" s="1"/>
  <c r="Z213" i="6" a="1"/>
  <c r="Z213" i="6" s="1"/>
  <c r="Y213" i="6" a="1"/>
  <c r="Y213" i="6" s="1"/>
  <c r="X213" i="6" a="1"/>
  <c r="X213" i="6" s="1"/>
  <c r="W213" i="6" a="1"/>
  <c r="W213" i="6" s="1"/>
  <c r="V213" i="6" a="1"/>
  <c r="V213" i="6" s="1"/>
  <c r="U213" i="6" a="1"/>
  <c r="U213" i="6" s="1"/>
  <c r="T213" i="6" a="1"/>
  <c r="T213" i="6" s="1"/>
  <c r="S213" i="6" a="1"/>
  <c r="S213" i="6" s="1"/>
  <c r="R213" i="6" a="1"/>
  <c r="R213" i="6" s="1"/>
  <c r="Q213" i="6"/>
  <c r="Q213" i="6" a="1"/>
  <c r="P213" i="6" a="1"/>
  <c r="P213" i="6" s="1"/>
  <c r="O213" i="6" a="1"/>
  <c r="O213" i="6" s="1"/>
  <c r="N213" i="6" a="1"/>
  <c r="N213" i="6" s="1"/>
  <c r="M213" i="6" a="1"/>
  <c r="M213" i="6" s="1"/>
  <c r="L213" i="6" a="1"/>
  <c r="L213" i="6" s="1"/>
  <c r="K213" i="6" a="1"/>
  <c r="K213" i="6" s="1"/>
  <c r="AI212" i="6" a="1"/>
  <c r="AI212" i="6" s="1"/>
  <c r="AH212" i="6"/>
  <c r="AH212" i="6" a="1"/>
  <c r="AG212" i="6" a="1"/>
  <c r="AG212" i="6" s="1"/>
  <c r="AF212" i="6" a="1"/>
  <c r="AF212" i="6" s="1"/>
  <c r="AE212" i="6" a="1"/>
  <c r="AE212" i="6" s="1"/>
  <c r="AD212" i="6" a="1"/>
  <c r="AD212" i="6" s="1"/>
  <c r="AC212" i="6" a="1"/>
  <c r="AC212" i="6" s="1"/>
  <c r="AB212" i="6" a="1"/>
  <c r="AB212" i="6" s="1"/>
  <c r="AA212" i="6" a="1"/>
  <c r="AA212" i="6" s="1"/>
  <c r="Z212" i="6" a="1"/>
  <c r="Z212" i="6" s="1"/>
  <c r="Y212" i="6"/>
  <c r="Y212" i="6" a="1"/>
  <c r="X212" i="6" a="1"/>
  <c r="X212" i="6" s="1"/>
  <c r="W212" i="6" a="1"/>
  <c r="W212" i="6" s="1"/>
  <c r="V212" i="6" a="1"/>
  <c r="V212" i="6" s="1"/>
  <c r="U212" i="6" a="1"/>
  <c r="U212" i="6" s="1"/>
  <c r="T212" i="6" a="1"/>
  <c r="T212" i="6" s="1"/>
  <c r="S212" i="6" a="1"/>
  <c r="S212" i="6" s="1"/>
  <c r="R212" i="6"/>
  <c r="R212" i="6" a="1"/>
  <c r="Q212" i="6" a="1"/>
  <c r="Q212" i="6" s="1"/>
  <c r="P212" i="6"/>
  <c r="P212" i="6" a="1"/>
  <c r="O212" i="6" a="1"/>
  <c r="O212" i="6" s="1"/>
  <c r="N212" i="6" a="1"/>
  <c r="N212" i="6" s="1"/>
  <c r="M212" i="6" a="1"/>
  <c r="M212" i="6" s="1"/>
  <c r="L212" i="6" a="1"/>
  <c r="L212" i="6" s="1"/>
  <c r="K212" i="6" a="1"/>
  <c r="K212" i="6" s="1"/>
  <c r="AI211" i="6" a="1"/>
  <c r="AI211" i="6" s="1"/>
  <c r="AH211" i="6" a="1"/>
  <c r="AH211" i="6" s="1"/>
  <c r="AG211" i="6" a="1"/>
  <c r="AG211" i="6" s="1"/>
  <c r="AF211" i="6" a="1"/>
  <c r="AF211" i="6" s="1"/>
  <c r="AE211" i="6" a="1"/>
  <c r="AE211" i="6" s="1"/>
  <c r="AD211" i="6" a="1"/>
  <c r="AD211" i="6" s="1"/>
  <c r="AC211" i="6" a="1"/>
  <c r="AC211" i="6" s="1"/>
  <c r="AB211" i="6" a="1"/>
  <c r="AB211" i="6" s="1"/>
  <c r="AA211" i="6" a="1"/>
  <c r="AA211" i="6" s="1"/>
  <c r="Z211" i="6" a="1"/>
  <c r="Z211" i="6" s="1"/>
  <c r="Y211" i="6" a="1"/>
  <c r="Y211" i="6" s="1"/>
  <c r="X211" i="6" a="1"/>
  <c r="X211" i="6" s="1"/>
  <c r="W211" i="6" a="1"/>
  <c r="W211" i="6" s="1"/>
  <c r="V211" i="6" a="1"/>
  <c r="V211" i="6" s="1"/>
  <c r="U211" i="6"/>
  <c r="U211" i="6" a="1"/>
  <c r="T211" i="6" a="1"/>
  <c r="T211" i="6" s="1"/>
  <c r="S211" i="6" a="1"/>
  <c r="S211" i="6" s="1"/>
  <c r="R211" i="6" a="1"/>
  <c r="R211" i="6" s="1"/>
  <c r="Q211" i="6" a="1"/>
  <c r="Q211" i="6" s="1"/>
  <c r="P211" i="6" a="1"/>
  <c r="P211" i="6" s="1"/>
  <c r="O211" i="6" a="1"/>
  <c r="O211" i="6" s="1"/>
  <c r="N211" i="6"/>
  <c r="N211" i="6" a="1"/>
  <c r="M211" i="6" a="1"/>
  <c r="M211" i="6" s="1"/>
  <c r="L211" i="6"/>
  <c r="L211" i="6" a="1"/>
  <c r="K211" i="6" a="1"/>
  <c r="K211" i="6" s="1"/>
  <c r="AI210" i="6" a="1"/>
  <c r="AI210" i="6" s="1"/>
  <c r="AH210" i="6" a="1"/>
  <c r="AH210" i="6" s="1"/>
  <c r="AG210" i="6"/>
  <c r="AG210" i="6" a="1"/>
  <c r="AF210" i="6" a="1"/>
  <c r="AF210" i="6" s="1"/>
  <c r="AE210" i="6" a="1"/>
  <c r="AE210" i="6" s="1"/>
  <c r="AD210" i="6" a="1"/>
  <c r="AD210" i="6" s="1"/>
  <c r="AC210" i="6" a="1"/>
  <c r="AC210" i="6" s="1"/>
  <c r="AB210" i="6" a="1"/>
  <c r="AB210" i="6" s="1"/>
  <c r="AA210" i="6" a="1"/>
  <c r="AA210" i="6" s="1"/>
  <c r="Z210" i="6" a="1"/>
  <c r="Z210" i="6" s="1"/>
  <c r="Y210" i="6" a="1"/>
  <c r="Y210" i="6" s="1"/>
  <c r="X210" i="6" a="1"/>
  <c r="X210" i="6" s="1"/>
  <c r="W210" i="6" a="1"/>
  <c r="W210" i="6" s="1"/>
  <c r="V210" i="6" a="1"/>
  <c r="V210" i="6" s="1"/>
  <c r="U210" i="6" a="1"/>
  <c r="U210" i="6" s="1"/>
  <c r="T210" i="6" a="1"/>
  <c r="T210" i="6" s="1"/>
  <c r="S210" i="6" a="1"/>
  <c r="S210" i="6" s="1"/>
  <c r="R210" i="6" a="1"/>
  <c r="R210" i="6" s="1"/>
  <c r="Q210" i="6"/>
  <c r="Q210" i="6" a="1"/>
  <c r="P210" i="6" a="1"/>
  <c r="P210" i="6" s="1"/>
  <c r="O210" i="6" a="1"/>
  <c r="O210" i="6" s="1"/>
  <c r="N210" i="6" a="1"/>
  <c r="N210" i="6" s="1"/>
  <c r="M210" i="6" a="1"/>
  <c r="M210" i="6" s="1"/>
  <c r="L210" i="6" a="1"/>
  <c r="L210" i="6" s="1"/>
  <c r="K210" i="6" a="1"/>
  <c r="K210" i="6" s="1"/>
  <c r="AI209" i="6" a="1"/>
  <c r="AI209" i="6" s="1"/>
  <c r="AH209" i="6" a="1"/>
  <c r="AH209" i="6" s="1"/>
  <c r="AG209" i="6" a="1"/>
  <c r="AG209" i="6" s="1"/>
  <c r="AF209" i="6" a="1"/>
  <c r="AF209" i="6" s="1"/>
  <c r="AE209" i="6" a="1"/>
  <c r="AE209" i="6" s="1"/>
  <c r="AD209" i="6" a="1"/>
  <c r="AD209" i="6" s="1"/>
  <c r="AC209" i="6"/>
  <c r="AC209" i="6" a="1"/>
  <c r="AB209" i="6" a="1"/>
  <c r="AB209" i="6" s="1"/>
  <c r="AA209" i="6" a="1"/>
  <c r="AA209" i="6" s="1"/>
  <c r="Z209" i="6" a="1"/>
  <c r="Z209" i="6" s="1"/>
  <c r="Y209" i="6" a="1"/>
  <c r="Y209" i="6" s="1"/>
  <c r="X209" i="6" a="1"/>
  <c r="X209" i="6" s="1"/>
  <c r="W209" i="6" a="1"/>
  <c r="W209" i="6" s="1"/>
  <c r="V209" i="6" a="1"/>
  <c r="V209" i="6" s="1"/>
  <c r="U209" i="6" a="1"/>
  <c r="U209" i="6" s="1"/>
  <c r="T209" i="6" a="1"/>
  <c r="T209" i="6" s="1"/>
  <c r="S209" i="6" a="1"/>
  <c r="S209" i="6" s="1"/>
  <c r="R209" i="6" a="1"/>
  <c r="R209" i="6" s="1"/>
  <c r="Q209" i="6" a="1"/>
  <c r="Q209" i="6" s="1"/>
  <c r="P209" i="6" a="1"/>
  <c r="P209" i="6" s="1"/>
  <c r="O209" i="6" a="1"/>
  <c r="O209" i="6" s="1"/>
  <c r="N209" i="6" a="1"/>
  <c r="N209" i="6" s="1"/>
  <c r="M209" i="6" a="1"/>
  <c r="M209" i="6" s="1"/>
  <c r="L209" i="6" a="1"/>
  <c r="L209" i="6" s="1"/>
  <c r="K209" i="6" a="1"/>
  <c r="K209" i="6" s="1"/>
  <c r="AI208" i="6" a="1"/>
  <c r="AI208" i="6" s="1"/>
  <c r="AH208" i="6" a="1"/>
  <c r="AH208" i="6" s="1"/>
  <c r="AG208" i="6" a="1"/>
  <c r="AG208" i="6" s="1"/>
  <c r="AF208" i="6" a="1"/>
  <c r="AF208" i="6" s="1"/>
  <c r="AE208" i="6" a="1"/>
  <c r="AE208" i="6" s="1"/>
  <c r="AD208" i="6" a="1"/>
  <c r="AD208" i="6" s="1"/>
  <c r="AC208" i="6"/>
  <c r="AC208" i="6" a="1"/>
  <c r="AB208" i="6" a="1"/>
  <c r="AB208" i="6" s="1"/>
  <c r="AA208" i="6" a="1"/>
  <c r="AA208" i="6" s="1"/>
  <c r="Z208" i="6" a="1"/>
  <c r="Z208" i="6" s="1"/>
  <c r="Y208" i="6"/>
  <c r="Y208" i="6" a="1"/>
  <c r="X208" i="6" a="1"/>
  <c r="X208" i="6" s="1"/>
  <c r="W208" i="6" a="1"/>
  <c r="W208" i="6" s="1"/>
  <c r="V208" i="6" a="1"/>
  <c r="V208" i="6" s="1"/>
  <c r="U208" i="6" a="1"/>
  <c r="U208" i="6" s="1"/>
  <c r="T208" i="6" a="1"/>
  <c r="T208" i="6" s="1"/>
  <c r="S208" i="6" a="1"/>
  <c r="S208" i="6" s="1"/>
  <c r="R208" i="6" a="1"/>
  <c r="R208" i="6" s="1"/>
  <c r="Q208" i="6" a="1"/>
  <c r="Q208" i="6" s="1"/>
  <c r="P208" i="6"/>
  <c r="P208" i="6" a="1"/>
  <c r="O208" i="6" a="1"/>
  <c r="O208" i="6" s="1"/>
  <c r="N208" i="6" a="1"/>
  <c r="N208" i="6" s="1"/>
  <c r="M208" i="6" a="1"/>
  <c r="M208" i="6" s="1"/>
  <c r="L208" i="6" a="1"/>
  <c r="L208" i="6" s="1"/>
  <c r="K208" i="6" a="1"/>
  <c r="K208" i="6" s="1"/>
  <c r="AI207" i="6" a="1"/>
  <c r="AI207" i="6" s="1"/>
  <c r="AH207" i="6"/>
  <c r="AH207" i="6" a="1"/>
  <c r="AG207" i="6" a="1"/>
  <c r="AG207" i="6" s="1"/>
  <c r="AF207" i="6" a="1"/>
  <c r="AF207" i="6" s="1"/>
  <c r="AE207" i="6" a="1"/>
  <c r="AE207" i="6" s="1"/>
  <c r="AD207" i="6"/>
  <c r="AD207" i="6" a="1"/>
  <c r="AC207" i="6" a="1"/>
  <c r="AC207" i="6" s="1"/>
  <c r="AB207" i="6"/>
  <c r="AB207" i="6" a="1"/>
  <c r="AA207" i="6" a="1"/>
  <c r="AA207" i="6" s="1"/>
  <c r="Z207" i="6" a="1"/>
  <c r="Z207" i="6" s="1"/>
  <c r="Y207" i="6" a="1"/>
  <c r="Y207" i="6" s="1"/>
  <c r="X207" i="6" a="1"/>
  <c r="X207" i="6" s="1"/>
  <c r="W207" i="6" a="1"/>
  <c r="W207" i="6" s="1"/>
  <c r="V207" i="6" a="1"/>
  <c r="V207" i="6" s="1"/>
  <c r="U207" i="6" a="1"/>
  <c r="U207" i="6" s="1"/>
  <c r="T207" i="6" a="1"/>
  <c r="T207" i="6" s="1"/>
  <c r="S207" i="6" a="1"/>
  <c r="S207" i="6" s="1"/>
  <c r="R207" i="6" a="1"/>
  <c r="R207" i="6" s="1"/>
  <c r="Q207" i="6" a="1"/>
  <c r="Q207" i="6" s="1"/>
  <c r="P207" i="6"/>
  <c r="P207" i="6" a="1"/>
  <c r="O207" i="6" a="1"/>
  <c r="O207" i="6" s="1"/>
  <c r="N207" i="6"/>
  <c r="N207" i="6" a="1"/>
  <c r="M207" i="6" a="1"/>
  <c r="M207" i="6" s="1"/>
  <c r="L207" i="6"/>
  <c r="L207" i="6" a="1"/>
  <c r="K207" i="6" a="1"/>
  <c r="K207" i="6" s="1"/>
  <c r="AI206" i="6" a="1"/>
  <c r="AI206" i="6" s="1"/>
  <c r="AH206" i="6" a="1"/>
  <c r="AH206" i="6" s="1"/>
  <c r="AG206" i="6"/>
  <c r="AG206" i="6" a="1"/>
  <c r="AF206" i="6" a="1"/>
  <c r="AF206" i="6" s="1"/>
  <c r="AE206" i="6" a="1"/>
  <c r="AE206" i="6" s="1"/>
  <c r="AD206" i="6" a="1"/>
  <c r="AD206" i="6" s="1"/>
  <c r="AC206" i="6" a="1"/>
  <c r="AC206" i="6" s="1"/>
  <c r="AB206" i="6" a="1"/>
  <c r="AB206" i="6" s="1"/>
  <c r="AA206" i="6" a="1"/>
  <c r="AA206" i="6" s="1"/>
  <c r="Z206" i="6" a="1"/>
  <c r="Z206" i="6" s="1"/>
  <c r="Y206" i="6" a="1"/>
  <c r="Y206" i="6" s="1"/>
  <c r="X206" i="6"/>
  <c r="X206" i="6" a="1"/>
  <c r="W206" i="6" a="1"/>
  <c r="W206" i="6" s="1"/>
  <c r="V206" i="6" a="1"/>
  <c r="V206" i="6" s="1"/>
  <c r="U206" i="6" a="1"/>
  <c r="U206" i="6" s="1"/>
  <c r="T206" i="6" a="1"/>
  <c r="T206" i="6" s="1"/>
  <c r="S206" i="6" a="1"/>
  <c r="S206" i="6" s="1"/>
  <c r="R206" i="6" a="1"/>
  <c r="R206" i="6" s="1"/>
  <c r="Q206" i="6"/>
  <c r="Q206" i="6" a="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c r="AC205" i="6" a="1"/>
  <c r="AB205" i="6" a="1"/>
  <c r="AB205" i="6" s="1"/>
  <c r="AA205" i="6" a="1"/>
  <c r="AA205" i="6" s="1"/>
  <c r="Z205" i="6" a="1"/>
  <c r="Z205" i="6" s="1"/>
  <c r="Y205" i="6" a="1"/>
  <c r="Y205" i="6" s="1"/>
  <c r="X205" i="6" a="1"/>
  <c r="X205" i="6" s="1"/>
  <c r="W205" i="6" a="1"/>
  <c r="W205" i="6" s="1"/>
  <c r="V205" i="6"/>
  <c r="V205" i="6" a="1"/>
  <c r="U205" i="6" a="1"/>
  <c r="U205" i="6" s="1"/>
  <c r="T205" i="6" a="1"/>
  <c r="T205" i="6" s="1"/>
  <c r="S205" i="6" a="1"/>
  <c r="S205" i="6" s="1"/>
  <c r="R205" i="6" a="1"/>
  <c r="R205" i="6" s="1"/>
  <c r="Q205" i="6"/>
  <c r="Q205" i="6" a="1"/>
  <c r="P205" i="6" a="1"/>
  <c r="P205" i="6" s="1"/>
  <c r="O205" i="6" a="1"/>
  <c r="O205" i="6" s="1"/>
  <c r="N205" i="6" a="1"/>
  <c r="N205" i="6" s="1"/>
  <c r="M205" i="6" a="1"/>
  <c r="M205" i="6" s="1"/>
  <c r="L205" i="6" a="1"/>
  <c r="L205" i="6" s="1"/>
  <c r="K205" i="6" a="1"/>
  <c r="K205" i="6" s="1"/>
  <c r="AI204" i="6" a="1"/>
  <c r="AI204" i="6" s="1"/>
  <c r="AH204" i="6" a="1"/>
  <c r="AH204" i="6" s="1"/>
  <c r="AG204" i="6" a="1"/>
  <c r="AG204" i="6" s="1"/>
  <c r="AF204" i="6" a="1"/>
  <c r="AF204" i="6" s="1"/>
  <c r="AE204" i="6" a="1"/>
  <c r="AE204" i="6" s="1"/>
  <c r="AD204" i="6" a="1"/>
  <c r="AD204" i="6" s="1"/>
  <c r="AC204" i="6" a="1"/>
  <c r="AC204" i="6" s="1"/>
  <c r="AB204" i="6" a="1"/>
  <c r="AB204" i="6" s="1"/>
  <c r="AA204" i="6" a="1"/>
  <c r="AA204" i="6" s="1"/>
  <c r="Z204" i="6" a="1"/>
  <c r="Z204" i="6" s="1"/>
  <c r="Y204" i="6" a="1"/>
  <c r="Y204" i="6" s="1"/>
  <c r="X204" i="6" a="1"/>
  <c r="X204" i="6" s="1"/>
  <c r="W204" i="6" a="1"/>
  <c r="W204" i="6" s="1"/>
  <c r="V204" i="6"/>
  <c r="V204" i="6" a="1"/>
  <c r="U204" i="6" a="1"/>
  <c r="U204" i="6" s="1"/>
  <c r="T204" i="6" a="1"/>
  <c r="T204" i="6" s="1"/>
  <c r="S204" i="6" a="1"/>
  <c r="S204" i="6" s="1"/>
  <c r="R204" i="6"/>
  <c r="R204" i="6" a="1"/>
  <c r="Q204" i="6" a="1"/>
  <c r="Q204" i="6" s="1"/>
  <c r="P204" i="6" a="1"/>
  <c r="P204" i="6" s="1"/>
  <c r="O204" i="6" a="1"/>
  <c r="O204" i="6" s="1"/>
  <c r="N204" i="6" a="1"/>
  <c r="N204" i="6" s="1"/>
  <c r="M204" i="6" a="1"/>
  <c r="M204" i="6" s="1"/>
  <c r="L204" i="6" a="1"/>
  <c r="L204" i="6" s="1"/>
  <c r="K204" i="6" a="1"/>
  <c r="K204" i="6" s="1"/>
  <c r="AI203" i="6" a="1"/>
  <c r="AI203" i="6" s="1"/>
  <c r="AH203" i="6" a="1"/>
  <c r="AH203" i="6" s="1"/>
  <c r="AG203" i="6" a="1"/>
  <c r="AG203" i="6" s="1"/>
  <c r="AF203" i="6" a="1"/>
  <c r="AF203" i="6" s="1"/>
  <c r="AE203" i="6" a="1"/>
  <c r="AE203" i="6" s="1"/>
  <c r="AD203" i="6" a="1"/>
  <c r="AD203" i="6" s="1"/>
  <c r="AC203" i="6" a="1"/>
  <c r="AC203" i="6" s="1"/>
  <c r="AB203" i="6" a="1"/>
  <c r="AB203" i="6" s="1"/>
  <c r="AA203" i="6" a="1"/>
  <c r="AA203" i="6" s="1"/>
  <c r="Z203" i="6" a="1"/>
  <c r="Z203" i="6" s="1"/>
  <c r="Y203" i="6" a="1"/>
  <c r="Y203" i="6" s="1"/>
  <c r="X203" i="6" a="1"/>
  <c r="X203" i="6" s="1"/>
  <c r="W203" i="6" a="1"/>
  <c r="W203" i="6" s="1"/>
  <c r="V203" i="6" a="1"/>
  <c r="V203" i="6" s="1"/>
  <c r="U203" i="6" a="1"/>
  <c r="U203" i="6" s="1"/>
  <c r="T203" i="6" a="1"/>
  <c r="T203" i="6" s="1"/>
  <c r="S203" i="6" a="1"/>
  <c r="S203" i="6" s="1"/>
  <c r="R203" i="6"/>
  <c r="R203" i="6" a="1"/>
  <c r="Q203" i="6" a="1"/>
  <c r="Q203" i="6" s="1"/>
  <c r="P203" i="6" a="1"/>
  <c r="P203" i="6" s="1"/>
  <c r="O203" i="6" a="1"/>
  <c r="O203" i="6" s="1"/>
  <c r="N203" i="6"/>
  <c r="N203" i="6" a="1"/>
  <c r="M203" i="6" a="1"/>
  <c r="M203" i="6" s="1"/>
  <c r="L203" i="6"/>
  <c r="L203" i="6" a="1"/>
  <c r="K203" i="6" a="1"/>
  <c r="K203" i="6" s="1"/>
  <c r="AI202" i="6" a="1"/>
  <c r="AI202" i="6" s="1"/>
  <c r="AH202" i="6" a="1"/>
  <c r="AH202" i="6" s="1"/>
  <c r="AG202" i="6"/>
  <c r="AG202" i="6" a="1"/>
  <c r="AF202" i="6" a="1"/>
  <c r="AF202" i="6" s="1"/>
  <c r="AE202" i="6" a="1"/>
  <c r="AE202" i="6" s="1"/>
  <c r="AD202" i="6" a="1"/>
  <c r="AD202" i="6" s="1"/>
  <c r="AC202" i="6" a="1"/>
  <c r="AC202" i="6" s="1"/>
  <c r="AB202" i="6"/>
  <c r="AB202" i="6" a="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c r="N202" i="6" a="1"/>
  <c r="M202" i="6" a="1"/>
  <c r="M202" i="6" s="1"/>
  <c r="L202" i="6" a="1"/>
  <c r="L202" i="6" s="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a="1"/>
  <c r="AA201" i="6" s="1"/>
  <c r="Z201" i="6" a="1"/>
  <c r="Z201" i="6" s="1"/>
  <c r="Y201" i="6" a="1"/>
  <c r="Y201" i="6" s="1"/>
  <c r="X201" i="6" a="1"/>
  <c r="X201" i="6" s="1"/>
  <c r="W201" i="6" a="1"/>
  <c r="W201" i="6" s="1"/>
  <c r="V201" i="6" a="1"/>
  <c r="V201" i="6" s="1"/>
  <c r="U201" i="6" a="1"/>
  <c r="U201" i="6" s="1"/>
  <c r="T201" i="6" a="1"/>
  <c r="T201" i="6" s="1"/>
  <c r="S201" i="6" a="1"/>
  <c r="S201" i="6" s="1"/>
  <c r="R201" i="6" a="1"/>
  <c r="R201" i="6" s="1"/>
  <c r="Q201" i="6" a="1"/>
  <c r="Q201" i="6" s="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a="1"/>
  <c r="AE200" i="6" s="1"/>
  <c r="AD200" i="6" a="1"/>
  <c r="AD200" i="6" s="1"/>
  <c r="AC200" i="6" a="1"/>
  <c r="AC200" i="6" s="1"/>
  <c r="AB200" i="6" a="1"/>
  <c r="AB200" i="6" s="1"/>
  <c r="AA200" i="6" a="1"/>
  <c r="AA200" i="6" s="1"/>
  <c r="Z200" i="6" a="1"/>
  <c r="Z200" i="6" s="1"/>
  <c r="Y200" i="6" a="1"/>
  <c r="Y200" i="6" s="1"/>
  <c r="X200" i="6" a="1"/>
  <c r="X200" i="6" s="1"/>
  <c r="W200" i="6" a="1"/>
  <c r="W200" i="6" s="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a="1"/>
  <c r="K200" i="6" s="1"/>
  <c r="AI199" i="6" a="1"/>
  <c r="AI199" i="6" s="1"/>
  <c r="AH199" i="6" a="1"/>
  <c r="AH199" i="6" s="1"/>
  <c r="AG199" i="6" a="1"/>
  <c r="AG199" i="6" s="1"/>
  <c r="AF199" i="6" a="1"/>
  <c r="AF199" i="6" s="1"/>
  <c r="AE199" i="6" a="1"/>
  <c r="AE199" i="6" s="1"/>
  <c r="AD199" i="6" a="1"/>
  <c r="AD199" i="6" s="1"/>
  <c r="AC199" i="6" a="1"/>
  <c r="AC199" i="6" s="1"/>
  <c r="AB199" i="6" a="1"/>
  <c r="AB199" i="6" s="1"/>
  <c r="AA199" i="6" a="1"/>
  <c r="AA199" i="6" s="1"/>
  <c r="Z199" i="6" a="1"/>
  <c r="Z199" i="6" s="1"/>
  <c r="Y199" i="6" a="1"/>
  <c r="Y199" i="6" s="1"/>
  <c r="X199" i="6" a="1"/>
  <c r="X199" i="6" s="1"/>
  <c r="W199" i="6" a="1"/>
  <c r="W199" i="6" s="1"/>
  <c r="V199" i="6" a="1"/>
  <c r="V199" i="6" s="1"/>
  <c r="U199" i="6" a="1"/>
  <c r="U199" i="6" s="1"/>
  <c r="T199" i="6" a="1"/>
  <c r="T199" i="6" s="1"/>
  <c r="S199" i="6" a="1"/>
  <c r="S199" i="6" s="1"/>
  <c r="R199" i="6" a="1"/>
  <c r="R199" i="6" s="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a="1"/>
  <c r="AC198" i="6" s="1"/>
  <c r="AB198" i="6" a="1"/>
  <c r="AB198" i="6" s="1"/>
  <c r="AA198" i="6" a="1"/>
  <c r="AA198" i="6" s="1"/>
  <c r="Z198" i="6" a="1"/>
  <c r="Z198" i="6" s="1"/>
  <c r="Y198" i="6" a="1"/>
  <c r="Y198" i="6" s="1"/>
  <c r="X198" i="6" a="1"/>
  <c r="X198" i="6" s="1"/>
  <c r="W198" i="6" a="1"/>
  <c r="W198" i="6" s="1"/>
  <c r="V198" i="6" a="1"/>
  <c r="V198" i="6" s="1"/>
  <c r="U198" i="6" a="1"/>
  <c r="U198" i="6" s="1"/>
  <c r="T198" i="6" a="1"/>
  <c r="T198" i="6" s="1"/>
  <c r="S198" i="6" a="1"/>
  <c r="S198" i="6" s="1"/>
  <c r="R198" i="6" a="1"/>
  <c r="R198" i="6" s="1"/>
  <c r="Q198" i="6" a="1"/>
  <c r="Q198" i="6" s="1"/>
  <c r="P198" i="6" a="1"/>
  <c r="P198" i="6" s="1"/>
  <c r="O198" i="6" a="1"/>
  <c r="O198" i="6" s="1"/>
  <c r="N198" i="6" a="1"/>
  <c r="N198" i="6" s="1"/>
  <c r="M198" i="6" a="1"/>
  <c r="M198" i="6" s="1"/>
  <c r="L198" i="6" a="1"/>
  <c r="L198" i="6" s="1"/>
  <c r="K198" i="6" a="1"/>
  <c r="K198" i="6" s="1"/>
  <c r="AI197" i="6" a="1"/>
  <c r="AI197" i="6" s="1"/>
  <c r="AH197" i="6" a="1"/>
  <c r="AH197" i="6" s="1"/>
  <c r="AG197" i="6" a="1"/>
  <c r="AG197" i="6" s="1"/>
  <c r="AF197" i="6" a="1"/>
  <c r="AF197" i="6" s="1"/>
  <c r="AE197" i="6" a="1"/>
  <c r="AE197" i="6" s="1"/>
  <c r="AD197" i="6" a="1"/>
  <c r="AD197" i="6" s="1"/>
  <c r="AC197" i="6" a="1"/>
  <c r="AC197" i="6" s="1"/>
  <c r="AB197" i="6" a="1"/>
  <c r="AB197" i="6" s="1"/>
  <c r="AA197" i="6" a="1"/>
  <c r="AA197" i="6" s="1"/>
  <c r="Z197" i="6" a="1"/>
  <c r="Z197" i="6" s="1"/>
  <c r="Y197" i="6" a="1"/>
  <c r="Y197" i="6" s="1"/>
  <c r="X197" i="6" a="1"/>
  <c r="X197" i="6" s="1"/>
  <c r="W197" i="6" a="1"/>
  <c r="W197" i="6" s="1"/>
  <c r="V197" i="6" a="1"/>
  <c r="V197" i="6" s="1"/>
  <c r="U197" i="6" a="1"/>
  <c r="U197" i="6" s="1"/>
  <c r="T197" i="6" a="1"/>
  <c r="T197" i="6" s="1"/>
  <c r="S197" i="6" a="1"/>
  <c r="S197" i="6" s="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a="1"/>
  <c r="AD196" i="6" s="1"/>
  <c r="AC196" i="6" a="1"/>
  <c r="AC196" i="6" s="1"/>
  <c r="AB196" i="6" a="1"/>
  <c r="AB196" i="6" s="1"/>
  <c r="AA196" i="6" a="1"/>
  <c r="AA196" i="6" s="1"/>
  <c r="Z196" i="6" a="1"/>
  <c r="Z196" i="6" s="1"/>
  <c r="Y196" i="6" a="1"/>
  <c r="Y196" i="6" s="1"/>
  <c r="X196" i="6" a="1"/>
  <c r="X196" i="6" s="1"/>
  <c r="W196" i="6" a="1"/>
  <c r="W196" i="6" s="1"/>
  <c r="V196" i="6" a="1"/>
  <c r="V196" i="6" s="1"/>
  <c r="U196" i="6" a="1"/>
  <c r="U196" i="6" s="1"/>
  <c r="T196" i="6" a="1"/>
  <c r="T196" i="6" s="1"/>
  <c r="S196" i="6" a="1"/>
  <c r="S196" i="6" s="1"/>
  <c r="R196" i="6" a="1"/>
  <c r="R196" i="6" s="1"/>
  <c r="Q196" i="6" a="1"/>
  <c r="Q196" i="6" s="1"/>
  <c r="P196" i="6" a="1"/>
  <c r="P196" i="6" s="1"/>
  <c r="O196" i="6" a="1"/>
  <c r="O196" i="6" s="1"/>
  <c r="N196" i="6" a="1"/>
  <c r="N196" i="6" s="1"/>
  <c r="M196" i="6" a="1"/>
  <c r="M196" i="6" s="1"/>
  <c r="L196" i="6" a="1"/>
  <c r="L196" i="6" s="1"/>
  <c r="K196" i="6" a="1"/>
  <c r="K196" i="6" s="1"/>
  <c r="AI195" i="6" a="1"/>
  <c r="AI195" i="6" s="1"/>
  <c r="AH195" i="6" a="1"/>
  <c r="AH195" i="6" s="1"/>
  <c r="AG195" i="6" a="1"/>
  <c r="AG195" i="6" s="1"/>
  <c r="AF195" i="6" a="1"/>
  <c r="AF195" i="6" s="1"/>
  <c r="AE195" i="6" a="1"/>
  <c r="AE195" i="6" s="1"/>
  <c r="AD195" i="6" a="1"/>
  <c r="AD195" i="6" s="1"/>
  <c r="AC195" i="6" a="1"/>
  <c r="AC195" i="6" s="1"/>
  <c r="AB195" i="6" a="1"/>
  <c r="AB195" i="6" s="1"/>
  <c r="AA195" i="6" a="1"/>
  <c r="AA195" i="6" s="1"/>
  <c r="Z195" i="6" a="1"/>
  <c r="Z195" i="6" s="1"/>
  <c r="Y195" i="6" a="1"/>
  <c r="Y195" i="6" s="1"/>
  <c r="X195" i="6" a="1"/>
  <c r="X195" i="6" s="1"/>
  <c r="W195" i="6" a="1"/>
  <c r="W195" i="6" s="1"/>
  <c r="V195" i="6" a="1"/>
  <c r="V195" i="6" s="1"/>
  <c r="U195" i="6" a="1"/>
  <c r="U195" i="6" s="1"/>
  <c r="T195" i="6" a="1"/>
  <c r="T195" i="6" s="1"/>
  <c r="S195" i="6" a="1"/>
  <c r="S195" i="6" s="1"/>
  <c r="R195" i="6" a="1"/>
  <c r="R195" i="6" s="1"/>
  <c r="Q195" i="6" a="1"/>
  <c r="Q195" i="6" s="1"/>
  <c r="P195" i="6" a="1"/>
  <c r="P195" i="6" s="1"/>
  <c r="O195" i="6" a="1"/>
  <c r="O195" i="6" s="1"/>
  <c r="N195" i="6" a="1"/>
  <c r="N195" i="6" s="1"/>
  <c r="M195" i="6" a="1"/>
  <c r="M195" i="6" s="1"/>
  <c r="L195" i="6" a="1"/>
  <c r="L195" i="6" s="1"/>
  <c r="K195" i="6" a="1"/>
  <c r="K195" i="6" s="1"/>
  <c r="AI194" i="6" a="1"/>
  <c r="AI194" i="6" s="1"/>
  <c r="AH194" i="6" a="1"/>
  <c r="AH194" i="6" s="1"/>
  <c r="AG194" i="6" a="1"/>
  <c r="AG194" i="6" s="1"/>
  <c r="AF194" i="6" a="1"/>
  <c r="AF194" i="6" s="1"/>
  <c r="AE194" i="6" a="1"/>
  <c r="AE194" i="6" s="1"/>
  <c r="AD194" i="6" a="1"/>
  <c r="AD194" i="6" s="1"/>
  <c r="AC194" i="6" a="1"/>
  <c r="AC194" i="6" s="1"/>
  <c r="AB194" i="6" a="1"/>
  <c r="AB194" i="6" s="1"/>
  <c r="AA194" i="6" a="1"/>
  <c r="AA194" i="6" s="1"/>
  <c r="Z194" i="6" a="1"/>
  <c r="Z194" i="6" s="1"/>
  <c r="Y194" i="6" a="1"/>
  <c r="Y194" i="6" s="1"/>
  <c r="X194" i="6" a="1"/>
  <c r="X194" i="6" s="1"/>
  <c r="W194" i="6" a="1"/>
  <c r="W194" i="6" s="1"/>
  <c r="V194" i="6" a="1"/>
  <c r="V194" i="6" s="1"/>
  <c r="U194" i="6" a="1"/>
  <c r="U194" i="6" s="1"/>
  <c r="T194" i="6" a="1"/>
  <c r="T194" i="6" s="1"/>
  <c r="S194" i="6" a="1"/>
  <c r="S194" i="6" s="1"/>
  <c r="R194" i="6" a="1"/>
  <c r="R194" i="6" s="1"/>
  <c r="Q194" i="6" a="1"/>
  <c r="Q194" i="6" s="1"/>
  <c r="P194" i="6" a="1"/>
  <c r="P194" i="6" s="1"/>
  <c r="O194" i="6" a="1"/>
  <c r="O194" i="6" s="1"/>
  <c r="N194" i="6" a="1"/>
  <c r="N194" i="6" s="1"/>
  <c r="M194" i="6" a="1"/>
  <c r="M194" i="6" s="1"/>
  <c r="L194" i="6" a="1"/>
  <c r="L194" i="6" s="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a="1"/>
  <c r="AI192" i="6" s="1"/>
  <c r="AH192" i="6" a="1"/>
  <c r="AH192" i="6" s="1"/>
  <c r="AG192" i="6" a="1"/>
  <c r="AG192" i="6" s="1"/>
  <c r="AF192" i="6" a="1"/>
  <c r="AF192" i="6" s="1"/>
  <c r="AE192" i="6" a="1"/>
  <c r="AE192" i="6" s="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a="1"/>
  <c r="AE191" i="6" s="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a="1"/>
  <c r="O191" i="6" s="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a="1"/>
  <c r="O189" i="6" s="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a="1"/>
  <c r="AE182" i="6" s="1"/>
  <c r="AD182" i="6" a="1"/>
  <c r="AD182" i="6" s="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a="1"/>
  <c r="S182" i="6" s="1"/>
  <c r="R182" i="6" a="1"/>
  <c r="R182" i="6" s="1"/>
  <c r="Q182" i="6" a="1"/>
  <c r="Q182" i="6" s="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a="1"/>
  <c r="M181" i="6" s="1"/>
  <c r="L181" i="6" a="1"/>
  <c r="L181" i="6" s="1"/>
  <c r="K181" i="6" a="1"/>
  <c r="K181" i="6" s="1"/>
  <c r="AI180" i="6" a="1"/>
  <c r="AI180" i="6" s="1"/>
  <c r="AH180" i="6" a="1"/>
  <c r="AH180" i="6" s="1"/>
  <c r="AG180" i="6" a="1"/>
  <c r="AG180" i="6" s="1"/>
  <c r="AF180" i="6" a="1"/>
  <c r="AF180" i="6" s="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a="1"/>
  <c r="S180" i="6" s="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a="1"/>
  <c r="AB179" i="6" s="1"/>
  <c r="AA179" i="6" a="1"/>
  <c r="AA179" i="6" s="1"/>
  <c r="Z179" i="6" a="1"/>
  <c r="Z179" i="6" s="1"/>
  <c r="Y179" i="6" a="1"/>
  <c r="Y179" i="6" s="1"/>
  <c r="X179" i="6" a="1"/>
  <c r="X179" i="6" s="1"/>
  <c r="W179" i="6" a="1"/>
  <c r="W179" i="6" s="1"/>
  <c r="V179" i="6" a="1"/>
  <c r="V179" i="6" s="1"/>
  <c r="U179" i="6" a="1"/>
  <c r="U179" i="6" s="1"/>
  <c r="T179" i="6" a="1"/>
  <c r="T179" i="6" s="1"/>
  <c r="S179" i="6" a="1"/>
  <c r="S179" i="6" s="1"/>
  <c r="R179" i="6" a="1"/>
  <c r="R179" i="6" s="1"/>
  <c r="Q179" i="6" a="1"/>
  <c r="Q179" i="6" s="1"/>
  <c r="P179" i="6" a="1"/>
  <c r="P179" i="6" s="1"/>
  <c r="O179" i="6" a="1"/>
  <c r="O179" i="6" s="1"/>
  <c r="N179" i="6" a="1"/>
  <c r="N179" i="6" s="1"/>
  <c r="M179" i="6" a="1"/>
  <c r="M179" i="6" s="1"/>
  <c r="L179" i="6" a="1"/>
  <c r="L179" i="6" s="1"/>
  <c r="K179" i="6" a="1"/>
  <c r="K179" i="6" s="1"/>
  <c r="AI178" i="6" a="1"/>
  <c r="AI178" i="6" s="1"/>
  <c r="AH178" i="6" a="1"/>
  <c r="AH178" i="6" s="1"/>
  <c r="AG178" i="6" a="1"/>
  <c r="AG178" i="6" s="1"/>
  <c r="AF178" i="6" a="1"/>
  <c r="AF178" i="6" s="1"/>
  <c r="AE178" i="6" a="1"/>
  <c r="AE178" i="6" s="1"/>
  <c r="AD178" i="6" a="1"/>
  <c r="AD178" i="6" s="1"/>
  <c r="AC178" i="6" a="1"/>
  <c r="AC178" i="6" s="1"/>
  <c r="AB178" i="6" a="1"/>
  <c r="AB178" i="6" s="1"/>
  <c r="AA178" i="6" a="1"/>
  <c r="AA178" i="6" s="1"/>
  <c r="Z178" i="6" a="1"/>
  <c r="Z178" i="6" s="1"/>
  <c r="Y178" i="6" a="1"/>
  <c r="Y178" i="6" s="1"/>
  <c r="X178" i="6" a="1"/>
  <c r="X178" i="6" s="1"/>
  <c r="W178" i="6" a="1"/>
  <c r="W178" i="6" s="1"/>
  <c r="V178" i="6" a="1"/>
  <c r="V178" i="6" s="1"/>
  <c r="U178" i="6" a="1"/>
  <c r="U178" i="6" s="1"/>
  <c r="T178" i="6" a="1"/>
  <c r="T178" i="6" s="1"/>
  <c r="S178" i="6" a="1"/>
  <c r="S178" i="6" s="1"/>
  <c r="R178" i="6" a="1"/>
  <c r="R178" i="6" s="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a="1"/>
  <c r="AA177" i="6" s="1"/>
  <c r="Z177" i="6" a="1"/>
  <c r="Z177" i="6" s="1"/>
  <c r="Y177" i="6" a="1"/>
  <c r="Y177" i="6" s="1"/>
  <c r="X177" i="6" a="1"/>
  <c r="X177" i="6" s="1"/>
  <c r="W177" i="6" a="1"/>
  <c r="W177" i="6" s="1"/>
  <c r="V177" i="6" a="1"/>
  <c r="V177" i="6" s="1"/>
  <c r="U177" i="6" a="1"/>
  <c r="U177" i="6" s="1"/>
  <c r="T177" i="6" a="1"/>
  <c r="T177" i="6" s="1"/>
  <c r="S177" i="6" a="1"/>
  <c r="S177" i="6" s="1"/>
  <c r="R177" i="6" a="1"/>
  <c r="R177" i="6" s="1"/>
  <c r="Q177" i="6" a="1"/>
  <c r="Q177" i="6" s="1"/>
  <c r="P177" i="6" a="1"/>
  <c r="P177" i="6" s="1"/>
  <c r="O177" i="6" a="1"/>
  <c r="O177" i="6" s="1"/>
  <c r="N177" i="6" a="1"/>
  <c r="N177" i="6" s="1"/>
  <c r="M177" i="6" a="1"/>
  <c r="M177" i="6" s="1"/>
  <c r="L177" i="6" a="1"/>
  <c r="L177" i="6" s="1"/>
  <c r="K177" i="6" a="1"/>
  <c r="K177" i="6" s="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a="1"/>
  <c r="Y176" i="6" s="1"/>
  <c r="X176" i="6" a="1"/>
  <c r="X176" i="6" s="1"/>
  <c r="W176" i="6" a="1"/>
  <c r="W176" i="6" s="1"/>
  <c r="V176" i="6" a="1"/>
  <c r="V176" i="6" s="1"/>
  <c r="U176" i="6" a="1"/>
  <c r="U176" i="6" s="1"/>
  <c r="T176" i="6" a="1"/>
  <c r="T176" i="6" s="1"/>
  <c r="S176" i="6" a="1"/>
  <c r="S176" i="6" s="1"/>
  <c r="R176" i="6" a="1"/>
  <c r="R176" i="6" s="1"/>
  <c r="Q176" i="6" a="1"/>
  <c r="Q176" i="6" s="1"/>
  <c r="P176" i="6" a="1"/>
  <c r="P176" i="6" s="1"/>
  <c r="O176" i="6" a="1"/>
  <c r="O176" i="6" s="1"/>
  <c r="N176" i="6" a="1"/>
  <c r="N176" i="6" s="1"/>
  <c r="M176" i="6" a="1"/>
  <c r="M176" i="6" s="1"/>
  <c r="L176" i="6" a="1"/>
  <c r="L176" i="6" s="1"/>
  <c r="K176" i="6" a="1"/>
  <c r="K176" i="6" s="1"/>
  <c r="AI175" i="6" a="1"/>
  <c r="AI175" i="6" s="1"/>
  <c r="AH175" i="6" a="1"/>
  <c r="AH175" i="6" s="1"/>
  <c r="AG175" i="6" a="1"/>
  <c r="AG175" i="6" s="1"/>
  <c r="AF175" i="6" a="1"/>
  <c r="AF175" i="6" s="1"/>
  <c r="AE175" i="6" a="1"/>
  <c r="AE175" i="6" s="1"/>
  <c r="AD175" i="6" a="1"/>
  <c r="AD175" i="6" s="1"/>
  <c r="AC175" i="6" a="1"/>
  <c r="AC175" i="6" s="1"/>
  <c r="AB175" i="6" a="1"/>
  <c r="AB175" i="6" s="1"/>
  <c r="AA175" i="6" a="1"/>
  <c r="AA175" i="6" s="1"/>
  <c r="Z175" i="6" a="1"/>
  <c r="Z175" i="6" s="1"/>
  <c r="Y175" i="6" a="1"/>
  <c r="Y175" i="6" s="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a="1"/>
  <c r="L175" i="6" s="1"/>
  <c r="K175" i="6" a="1"/>
  <c r="K175" i="6" s="1"/>
  <c r="AI174" i="6" a="1"/>
  <c r="AI174" i="6" s="1"/>
  <c r="AH174" i="6" a="1"/>
  <c r="AH174" i="6" s="1"/>
  <c r="AG174" i="6" a="1"/>
  <c r="AG174" i="6" s="1"/>
  <c r="AF174" i="6" a="1"/>
  <c r="AF174" i="6" s="1"/>
  <c r="AE174" i="6" a="1"/>
  <c r="AE174" i="6" s="1"/>
  <c r="AD174" i="6" a="1"/>
  <c r="AD174" i="6" s="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a="1"/>
  <c r="L174" i="6" s="1"/>
  <c r="K174" i="6" a="1"/>
  <c r="K174" i="6" s="1"/>
  <c r="AI173" i="6" a="1"/>
  <c r="AI173" i="6" s="1"/>
  <c r="AH173" i="6" a="1"/>
  <c r="AH173" i="6" s="1"/>
  <c r="AG173" i="6" a="1"/>
  <c r="AG173" i="6" s="1"/>
  <c r="AF173" i="6" a="1"/>
  <c r="AF173" i="6" s="1"/>
  <c r="AE173" i="6" a="1"/>
  <c r="AE173" i="6" s="1"/>
  <c r="AD173" i="6" a="1"/>
  <c r="AD173" i="6" s="1"/>
  <c r="AC173" i="6" a="1"/>
  <c r="AC173" i="6" s="1"/>
  <c r="AB173" i="6" a="1"/>
  <c r="AB173" i="6" s="1"/>
  <c r="AA173" i="6" a="1"/>
  <c r="AA173" i="6" s="1"/>
  <c r="Z173" i="6" a="1"/>
  <c r="Z173" i="6" s="1"/>
  <c r="Y173" i="6" a="1"/>
  <c r="Y173" i="6" s="1"/>
  <c r="X173" i="6" a="1"/>
  <c r="X173" i="6" s="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a="1"/>
  <c r="AG172" i="6" s="1"/>
  <c r="AF172" i="6" a="1"/>
  <c r="AF172" i="6" s="1"/>
  <c r="AE172" i="6" a="1"/>
  <c r="AE172" i="6" s="1"/>
  <c r="AD172" i="6" a="1"/>
  <c r="AD172" i="6" s="1"/>
  <c r="AC172" i="6" a="1"/>
  <c r="AC172" i="6" s="1"/>
  <c r="AB172" i="6" a="1"/>
  <c r="AB172" i="6" s="1"/>
  <c r="AA172" i="6" a="1"/>
  <c r="AA172" i="6" s="1"/>
  <c r="Z172" i="6" a="1"/>
  <c r="Z172" i="6" s="1"/>
  <c r="Y172" i="6" a="1"/>
  <c r="Y172" i="6" s="1"/>
  <c r="X172" i="6" a="1"/>
  <c r="X172" i="6" s="1"/>
  <c r="W172" i="6" a="1"/>
  <c r="W172" i="6" s="1"/>
  <c r="V172" i="6" a="1"/>
  <c r="V172" i="6" s="1"/>
  <c r="U172" i="6" a="1"/>
  <c r="U172" i="6" s="1"/>
  <c r="T172" i="6" a="1"/>
  <c r="T172" i="6" s="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a="1"/>
  <c r="AB171" i="6" s="1"/>
  <c r="AA171" i="6" a="1"/>
  <c r="AA171" i="6" s="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a="1"/>
  <c r="W170" i="6" s="1"/>
  <c r="V170" i="6" a="1"/>
  <c r="V170" i="6" s="1"/>
  <c r="U170" i="6" a="1"/>
  <c r="U170" i="6" s="1"/>
  <c r="T170" i="6" a="1"/>
  <c r="T170" i="6" s="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a="1"/>
  <c r="U169" i="6" s="1"/>
  <c r="T169" i="6" a="1"/>
  <c r="T169" i="6" s="1"/>
  <c r="S169" i="6" a="1"/>
  <c r="S169" i="6" s="1"/>
  <c r="R169" i="6" a="1"/>
  <c r="R169" i="6" s="1"/>
  <c r="Q169" i="6" a="1"/>
  <c r="Q169" i="6" s="1"/>
  <c r="P169" i="6" a="1"/>
  <c r="P169" i="6" s="1"/>
  <c r="O169" i="6" a="1"/>
  <c r="O169" i="6" s="1"/>
  <c r="N169" i="6" a="1"/>
  <c r="N169" i="6" s="1"/>
  <c r="M169" i="6" a="1"/>
  <c r="M169" i="6" s="1"/>
  <c r="L169" i="6" a="1"/>
  <c r="L169" i="6" s="1"/>
  <c r="K169" i="6" a="1"/>
  <c r="K169" i="6" s="1"/>
  <c r="AI168" i="6" a="1"/>
  <c r="AI168" i="6" s="1"/>
  <c r="AH168" i="6" a="1"/>
  <c r="AH168" i="6" s="1"/>
  <c r="AG168" i="6" a="1"/>
  <c r="AG168" i="6" s="1"/>
  <c r="AF168" i="6" a="1"/>
  <c r="AF168" i="6" s="1"/>
  <c r="AE168" i="6" a="1"/>
  <c r="AE168" i="6" s="1"/>
  <c r="AD168" i="6" a="1"/>
  <c r="AD168" i="6" s="1"/>
  <c r="AC168" i="6" a="1"/>
  <c r="AC168" i="6" s="1"/>
  <c r="AB168" i="6" a="1"/>
  <c r="AB168" i="6" s="1"/>
  <c r="AA168" i="6" a="1"/>
  <c r="AA168" i="6" s="1"/>
  <c r="Z168" i="6" a="1"/>
  <c r="Z168" i="6" s="1"/>
  <c r="Y168" i="6" a="1"/>
  <c r="Y168" i="6" s="1"/>
  <c r="X168" i="6" a="1"/>
  <c r="X168" i="6" s="1"/>
  <c r="W168" i="6" a="1"/>
  <c r="W168" i="6" s="1"/>
  <c r="V168" i="6" a="1"/>
  <c r="V168" i="6" s="1"/>
  <c r="U168" i="6" a="1"/>
  <c r="U168" i="6" s="1"/>
  <c r="T168" i="6" a="1"/>
  <c r="T168" i="6" s="1"/>
  <c r="S168" i="6" a="1"/>
  <c r="S168" i="6" s="1"/>
  <c r="R168" i="6" a="1"/>
  <c r="R168" i="6" s="1"/>
  <c r="Q168" i="6" a="1"/>
  <c r="Q168" i="6" s="1"/>
  <c r="P168" i="6" a="1"/>
  <c r="P168" i="6" s="1"/>
  <c r="O168" i="6" a="1"/>
  <c r="O168" i="6" s="1"/>
  <c r="N168" i="6" a="1"/>
  <c r="N168" i="6" s="1"/>
  <c r="M168" i="6" a="1"/>
  <c r="M168" i="6" s="1"/>
  <c r="L168" i="6" a="1"/>
  <c r="L168" i="6" s="1"/>
  <c r="K168" i="6" a="1"/>
  <c r="K168" i="6" s="1"/>
  <c r="AI167" i="6" a="1"/>
  <c r="AI167" i="6" s="1"/>
  <c r="AH167" i="6" a="1"/>
  <c r="AH167" i="6" s="1"/>
  <c r="AG167" i="6" a="1"/>
  <c r="AG167" i="6" s="1"/>
  <c r="AF167" i="6" a="1"/>
  <c r="AF167" i="6" s="1"/>
  <c r="AE167" i="6" a="1"/>
  <c r="AE167" i="6" s="1"/>
  <c r="AD167" i="6" a="1"/>
  <c r="AD167" i="6" s="1"/>
  <c r="AC167" i="6" a="1"/>
  <c r="AC167" i="6" s="1"/>
  <c r="AB167" i="6" a="1"/>
  <c r="AB167" i="6" s="1"/>
  <c r="AA167" i="6" a="1"/>
  <c r="AA167" i="6" s="1"/>
  <c r="Z167" i="6" a="1"/>
  <c r="Z167" i="6" s="1"/>
  <c r="Y167" i="6" a="1"/>
  <c r="Y167" i="6" s="1"/>
  <c r="X167" i="6" a="1"/>
  <c r="X167" i="6" s="1"/>
  <c r="W167" i="6" a="1"/>
  <c r="W167" i="6" s="1"/>
  <c r="V167" i="6" a="1"/>
  <c r="V167" i="6" s="1"/>
  <c r="U167" i="6" a="1"/>
  <c r="U167" i="6" s="1"/>
  <c r="T167" i="6" a="1"/>
  <c r="T167" i="6" s="1"/>
  <c r="S167" i="6" a="1"/>
  <c r="S167" i="6" s="1"/>
  <c r="R167" i="6" a="1"/>
  <c r="R167" i="6" s="1"/>
  <c r="Q167" i="6" a="1"/>
  <c r="Q167" i="6" s="1"/>
  <c r="P167" i="6" a="1"/>
  <c r="P167" i="6" s="1"/>
  <c r="O167" i="6" a="1"/>
  <c r="O167" i="6" s="1"/>
  <c r="N167" i="6" a="1"/>
  <c r="N167" i="6" s="1"/>
  <c r="M167" i="6" a="1"/>
  <c r="M167" i="6" s="1"/>
  <c r="L167" i="6" a="1"/>
  <c r="L167" i="6" s="1"/>
  <c r="K167" i="6" a="1"/>
  <c r="K167" i="6" s="1"/>
  <c r="AI166" i="6" a="1"/>
  <c r="AI166" i="6" s="1"/>
  <c r="AH166" i="6" a="1"/>
  <c r="AH166" i="6" s="1"/>
  <c r="AG166" i="6" a="1"/>
  <c r="AG166" i="6" s="1"/>
  <c r="AF166" i="6" a="1"/>
  <c r="AF166" i="6" s="1"/>
  <c r="AE166" i="6" a="1"/>
  <c r="AE166" i="6" s="1"/>
  <c r="AD166" i="6" a="1"/>
  <c r="AD166" i="6" s="1"/>
  <c r="AC166" i="6" a="1"/>
  <c r="AC166" i="6" s="1"/>
  <c r="AB166" i="6" a="1"/>
  <c r="AB166" i="6" s="1"/>
  <c r="AA166" i="6" a="1"/>
  <c r="AA166" i="6" s="1"/>
  <c r="Z166" i="6" a="1"/>
  <c r="Z166" i="6" s="1"/>
  <c r="Y166" i="6" a="1"/>
  <c r="Y166" i="6" s="1"/>
  <c r="X166" i="6" a="1"/>
  <c r="X166" i="6" s="1"/>
  <c r="W166" i="6" a="1"/>
  <c r="W166" i="6" s="1"/>
  <c r="V166" i="6" a="1"/>
  <c r="V166" i="6" s="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a="1"/>
  <c r="AG164" i="6" s="1"/>
  <c r="AF164" i="6" a="1"/>
  <c r="AF164" i="6" s="1"/>
  <c r="AE164" i="6" a="1"/>
  <c r="AE164" i="6" s="1"/>
  <c r="AD164" i="6" a="1"/>
  <c r="AD164" i="6" s="1"/>
  <c r="AC164" i="6" a="1"/>
  <c r="AC164" i="6" s="1"/>
  <c r="AB164" i="6" a="1"/>
  <c r="AB164" i="6" s="1"/>
  <c r="AA164" i="6" a="1"/>
  <c r="AA164" i="6" s="1"/>
  <c r="Z164" i="6" a="1"/>
  <c r="Z164" i="6" s="1"/>
  <c r="Y164" i="6" a="1"/>
  <c r="Y164" i="6" s="1"/>
  <c r="X164" i="6" a="1"/>
  <c r="X164" i="6" s="1"/>
  <c r="W164" i="6" a="1"/>
  <c r="W164" i="6" s="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a="1"/>
  <c r="M163" i="6" s="1"/>
  <c r="L163" i="6" a="1"/>
  <c r="L163" i="6" s="1"/>
  <c r="K163" i="6" a="1"/>
  <c r="K163" i="6" s="1"/>
  <c r="AI162" i="6" a="1"/>
  <c r="AI162" i="6" s="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a="1"/>
  <c r="W162" i="6" s="1"/>
  <c r="V162" i="6" a="1"/>
  <c r="V162" i="6" s="1"/>
  <c r="U162" i="6" a="1"/>
  <c r="U162" i="6" s="1"/>
  <c r="T162" i="6" a="1"/>
  <c r="T162" i="6" s="1"/>
  <c r="S162" i="6" a="1"/>
  <c r="S162" i="6" s="1"/>
  <c r="R162" i="6" a="1"/>
  <c r="R162" i="6" s="1"/>
  <c r="Q162" i="6" a="1"/>
  <c r="Q162" i="6" s="1"/>
  <c r="P162" i="6" a="1"/>
  <c r="P162" i="6" s="1"/>
  <c r="O162" i="6" a="1"/>
  <c r="O162" i="6" s="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a="1"/>
  <c r="Z161" i="6" s="1"/>
  <c r="Y161" i="6"/>
  <c r="Y161" i="6" a="1"/>
  <c r="X161" i="6" a="1"/>
  <c r="X161" i="6" s="1"/>
  <c r="W161" i="6" a="1"/>
  <c r="W161" i="6" s="1"/>
  <c r="V161" i="6" a="1"/>
  <c r="V161" i="6" s="1"/>
  <c r="U161" i="6"/>
  <c r="U161" i="6" a="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c r="AG160" i="6" a="1"/>
  <c r="AF160" i="6" a="1"/>
  <c r="AF160" i="6" s="1"/>
  <c r="AE160" i="6" a="1"/>
  <c r="AE160" i="6" s="1"/>
  <c r="AD160" i="6" a="1"/>
  <c r="AD160" i="6" s="1"/>
  <c r="AC160" i="6" a="1"/>
  <c r="AC160" i="6" s="1"/>
  <c r="AB160" i="6" a="1"/>
  <c r="AB160" i="6" s="1"/>
  <c r="AA160" i="6" a="1"/>
  <c r="AA160" i="6" s="1"/>
  <c r="Z160" i="6" a="1"/>
  <c r="Z160" i="6" s="1"/>
  <c r="Y160" i="6"/>
  <c r="Y160" i="6" a="1"/>
  <c r="X160" i="6" a="1"/>
  <c r="X160" i="6" s="1"/>
  <c r="W160" i="6" a="1"/>
  <c r="W160" i="6" s="1"/>
  <c r="V160" i="6" a="1"/>
  <c r="V160" i="6" s="1"/>
  <c r="U160" i="6" a="1"/>
  <c r="U160" i="6" s="1"/>
  <c r="T160" i="6"/>
  <c r="T160" i="6" a="1"/>
  <c r="S160" i="6" a="1"/>
  <c r="S160" i="6" s="1"/>
  <c r="R160" i="6" a="1"/>
  <c r="R160" i="6" s="1"/>
  <c r="Q160" i="6" a="1"/>
  <c r="Q160" i="6" s="1"/>
  <c r="P160" i="6" a="1"/>
  <c r="P160" i="6" s="1"/>
  <c r="O160" i="6" a="1"/>
  <c r="O160" i="6" s="1"/>
  <c r="N160" i="6" a="1"/>
  <c r="N160" i="6" s="1"/>
  <c r="M160" i="6" a="1"/>
  <c r="M160" i="6" s="1"/>
  <c r="L160" i="6"/>
  <c r="L160" i="6" a="1"/>
  <c r="K160" i="6" a="1"/>
  <c r="K160" i="6" s="1"/>
  <c r="AI159" i="6" a="1"/>
  <c r="AI159" i="6" s="1"/>
  <c r="AH159" i="6" a="1"/>
  <c r="AH159" i="6" s="1"/>
  <c r="AG159" i="6" a="1"/>
  <c r="AG159" i="6" s="1"/>
  <c r="AF159" i="6"/>
  <c r="AF159" i="6" a="1"/>
  <c r="AE159" i="6" a="1"/>
  <c r="AE159" i="6" s="1"/>
  <c r="AD159" i="6" a="1"/>
  <c r="AD159" i="6" s="1"/>
  <c r="AC159" i="6" a="1"/>
  <c r="AC159" i="6" s="1"/>
  <c r="AB159" i="6" a="1"/>
  <c r="AB159" i="6" s="1"/>
  <c r="AA159" i="6" a="1"/>
  <c r="AA159" i="6" s="1"/>
  <c r="Z159" i="6" a="1"/>
  <c r="Z159" i="6" s="1"/>
  <c r="Y159" i="6" a="1"/>
  <c r="Y159" i="6" s="1"/>
  <c r="X159" i="6"/>
  <c r="X159" i="6" a="1"/>
  <c r="W159" i="6" a="1"/>
  <c r="W159" i="6" s="1"/>
  <c r="V159" i="6" a="1"/>
  <c r="V159" i="6" s="1"/>
  <c r="U159" i="6" a="1"/>
  <c r="U159" i="6" s="1"/>
  <c r="T159" i="6" a="1"/>
  <c r="T159" i="6" s="1"/>
  <c r="S159" i="6" a="1"/>
  <c r="S159" i="6" s="1"/>
  <c r="R159" i="6" a="1"/>
  <c r="R159" i="6" s="1"/>
  <c r="Q159" i="6" a="1"/>
  <c r="Q159" i="6" s="1"/>
  <c r="P159" i="6" a="1"/>
  <c r="P159" i="6" s="1"/>
  <c r="O159" i="6" a="1"/>
  <c r="O159" i="6" s="1"/>
  <c r="N159" i="6" a="1"/>
  <c r="N159" i="6" s="1"/>
  <c r="M159" i="6"/>
  <c r="M159" i="6" a="1"/>
  <c r="L159" i="6" a="1"/>
  <c r="L159" i="6" s="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a="1"/>
  <c r="AA158" i="6" s="1"/>
  <c r="Z158" i="6" a="1"/>
  <c r="Z158" i="6" s="1"/>
  <c r="Y158" i="6"/>
  <c r="Y158" i="6" a="1"/>
  <c r="X158" i="6" a="1"/>
  <c r="X158" i="6" s="1"/>
  <c r="W158" i="6" a="1"/>
  <c r="W158" i="6" s="1"/>
  <c r="V158" i="6" a="1"/>
  <c r="V158" i="6" s="1"/>
  <c r="U158" i="6" a="1"/>
  <c r="U158" i="6" s="1"/>
  <c r="T158" i="6" a="1"/>
  <c r="T158" i="6" s="1"/>
  <c r="S158" i="6" a="1"/>
  <c r="S158" i="6" s="1"/>
  <c r="R158" i="6" a="1"/>
  <c r="R158" i="6" s="1"/>
  <c r="Q158" i="6"/>
  <c r="Q158" i="6" a="1"/>
  <c r="P158" i="6" a="1"/>
  <c r="P158" i="6" s="1"/>
  <c r="O158" i="6" a="1"/>
  <c r="O158" i="6" s="1"/>
  <c r="N158" i="6" a="1"/>
  <c r="N158" i="6" s="1"/>
  <c r="M158" i="6" a="1"/>
  <c r="M158" i="6" s="1"/>
  <c r="L158" i="6"/>
  <c r="L158" i="6" a="1"/>
  <c r="K158" i="6" a="1"/>
  <c r="K158" i="6" s="1"/>
  <c r="AI157" i="6" a="1"/>
  <c r="AI157" i="6" s="1"/>
  <c r="AH157" i="6" a="1"/>
  <c r="AH157" i="6" s="1"/>
  <c r="AG157" i="6" a="1"/>
  <c r="AG157" i="6" s="1"/>
  <c r="AF157" i="6" a="1"/>
  <c r="AF157" i="6" s="1"/>
  <c r="AE157" i="6" a="1"/>
  <c r="AE157" i="6" s="1"/>
  <c r="AD157" i="6" a="1"/>
  <c r="AD157" i="6" s="1"/>
  <c r="AC157" i="6"/>
  <c r="AC157" i="6" a="1"/>
  <c r="AB157" i="6" a="1"/>
  <c r="AB157" i="6" s="1"/>
  <c r="AA157" i="6" a="1"/>
  <c r="AA157" i="6" s="1"/>
  <c r="Z157" i="6" a="1"/>
  <c r="Z157" i="6" s="1"/>
  <c r="Y157" i="6" a="1"/>
  <c r="Y157" i="6" s="1"/>
  <c r="X157" i="6"/>
  <c r="X157" i="6" a="1"/>
  <c r="W157" i="6" a="1"/>
  <c r="W157" i="6" s="1"/>
  <c r="V157" i="6" a="1"/>
  <c r="V157" i="6" s="1"/>
  <c r="U157" i="6" a="1"/>
  <c r="U157" i="6" s="1"/>
  <c r="T157" i="6" a="1"/>
  <c r="T157" i="6" s="1"/>
  <c r="S157" i="6" a="1"/>
  <c r="S157" i="6" s="1"/>
  <c r="R157" i="6" a="1"/>
  <c r="R157" i="6" s="1"/>
  <c r="Q157" i="6" a="1"/>
  <c r="Q157" i="6" s="1"/>
  <c r="P157" i="6"/>
  <c r="P157" i="6" a="1"/>
  <c r="O157" i="6" a="1"/>
  <c r="O157" i="6" s="1"/>
  <c r="N157" i="6" a="1"/>
  <c r="N157" i="6" s="1"/>
  <c r="M157" i="6" a="1"/>
  <c r="M157" i="6" s="1"/>
  <c r="L157" i="6" a="1"/>
  <c r="L157" i="6" s="1"/>
  <c r="K157" i="6" a="1"/>
  <c r="K157" i="6" s="1"/>
  <c r="AI156" i="6" a="1"/>
  <c r="AI156" i="6" s="1"/>
  <c r="AH156" i="6" a="1"/>
  <c r="AH156" i="6" s="1"/>
  <c r="AG156" i="6" a="1"/>
  <c r="AG156" i="6" s="1"/>
  <c r="AF156" i="6" a="1"/>
  <c r="AF156" i="6" s="1"/>
  <c r="AE156" i="6" a="1"/>
  <c r="AE156" i="6" s="1"/>
  <c r="AD156" i="6" a="1"/>
  <c r="AD156" i="6" s="1"/>
  <c r="AC156" i="6" a="1"/>
  <c r="AC156" i="6" s="1"/>
  <c r="AB156" i="6"/>
  <c r="AB156" i="6" a="1"/>
  <c r="AA156" i="6" a="1"/>
  <c r="AA156" i="6" s="1"/>
  <c r="Z156" i="6" a="1"/>
  <c r="Z156" i="6" s="1"/>
  <c r="Y156" i="6" a="1"/>
  <c r="Y156" i="6" s="1"/>
  <c r="X156" i="6" a="1"/>
  <c r="X156" i="6" s="1"/>
  <c r="W156" i="6" a="1"/>
  <c r="W156" i="6" s="1"/>
  <c r="V156" i="6" a="1"/>
  <c r="V156" i="6" s="1"/>
  <c r="U156" i="6" a="1"/>
  <c r="U156" i="6" s="1"/>
  <c r="T156" i="6" a="1"/>
  <c r="T156" i="6" s="1"/>
  <c r="S156" i="6" a="1"/>
  <c r="S156" i="6" s="1"/>
  <c r="R156" i="6" a="1"/>
  <c r="R156" i="6" s="1"/>
  <c r="Q156" i="6" a="1"/>
  <c r="Q156" i="6" s="1"/>
  <c r="P156" i="6" a="1"/>
  <c r="P156" i="6" s="1"/>
  <c r="O156" i="6" a="1"/>
  <c r="O156" i="6" s="1"/>
  <c r="N156" i="6" a="1"/>
  <c r="N156" i="6" s="1"/>
  <c r="M156" i="6" a="1"/>
  <c r="M156" i="6" s="1"/>
  <c r="L156" i="6" a="1"/>
  <c r="L156" i="6" s="1"/>
  <c r="K156" i="6" a="1"/>
  <c r="K156" i="6" s="1"/>
  <c r="AI155" i="6" a="1"/>
  <c r="AI155" i="6" s="1"/>
  <c r="AH155" i="6" a="1"/>
  <c r="AH155" i="6" s="1"/>
  <c r="AG155" i="6" a="1"/>
  <c r="AG155" i="6" s="1"/>
  <c r="AF155" i="6" a="1"/>
  <c r="AF155" i="6" s="1"/>
  <c r="AE155" i="6" a="1"/>
  <c r="AE155" i="6" s="1"/>
  <c r="AD155" i="6" a="1"/>
  <c r="AD155" i="6" s="1"/>
  <c r="AC155" i="6" a="1"/>
  <c r="AC155" i="6" s="1"/>
  <c r="AB155" i="6" a="1"/>
  <c r="AB155" i="6" s="1"/>
  <c r="AA155" i="6" a="1"/>
  <c r="AA155" i="6" s="1"/>
  <c r="Z155" i="6" a="1"/>
  <c r="Z155" i="6" s="1"/>
  <c r="Y155" i="6" a="1"/>
  <c r="Y155" i="6" s="1"/>
  <c r="X155" i="6" a="1"/>
  <c r="X155" i="6" s="1"/>
  <c r="W155" i="6" a="1"/>
  <c r="W155" i="6" s="1"/>
  <c r="V155" i="6" a="1"/>
  <c r="V155" i="6" s="1"/>
  <c r="U155" i="6" a="1"/>
  <c r="U155" i="6" s="1"/>
  <c r="T155" i="6" a="1"/>
  <c r="T155" i="6" s="1"/>
  <c r="S155" i="6" a="1"/>
  <c r="S155" i="6" s="1"/>
  <c r="R155" i="6" a="1"/>
  <c r="R155" i="6" s="1"/>
  <c r="Q155" i="6" a="1"/>
  <c r="Q155" i="6" s="1"/>
  <c r="P155" i="6" a="1"/>
  <c r="P155" i="6" s="1"/>
  <c r="O155" i="6" a="1"/>
  <c r="O155" i="6" s="1"/>
  <c r="N155" i="6" a="1"/>
  <c r="N155" i="6" s="1"/>
  <c r="M155" i="6" a="1"/>
  <c r="M155" i="6" s="1"/>
  <c r="L155" i="6" a="1"/>
  <c r="L155" i="6" s="1"/>
  <c r="K155" i="6" a="1"/>
  <c r="K155" i="6" s="1"/>
  <c r="AI154" i="6" a="1"/>
  <c r="AI154" i="6" s="1"/>
  <c r="AH154" i="6" a="1"/>
  <c r="AH154" i="6" s="1"/>
  <c r="AG154" i="6" a="1"/>
  <c r="AG154" i="6" s="1"/>
  <c r="AF154" i="6" a="1"/>
  <c r="AF154" i="6" s="1"/>
  <c r="AE154" i="6" a="1"/>
  <c r="AE154" i="6" s="1"/>
  <c r="AD154" i="6" a="1"/>
  <c r="AD154" i="6" s="1"/>
  <c r="AC154" i="6" a="1"/>
  <c r="AC154" i="6" s="1"/>
  <c r="AB154" i="6" a="1"/>
  <c r="AB154" i="6" s="1"/>
  <c r="AA154" i="6" a="1"/>
  <c r="AA154" i="6" s="1"/>
  <c r="Z154" i="6" a="1"/>
  <c r="Z154" i="6" s="1"/>
  <c r="Y154" i="6" a="1"/>
  <c r="Y154" i="6" s="1"/>
  <c r="X154" i="6" a="1"/>
  <c r="X154" i="6" s="1"/>
  <c r="W154" i="6" a="1"/>
  <c r="W154" i="6" s="1"/>
  <c r="V154" i="6" a="1"/>
  <c r="V154" i="6" s="1"/>
  <c r="U154" i="6" a="1"/>
  <c r="U154" i="6" s="1"/>
  <c r="T154" i="6" a="1"/>
  <c r="T154" i="6" s="1"/>
  <c r="S154" i="6" a="1"/>
  <c r="S154" i="6" s="1"/>
  <c r="R154" i="6" a="1"/>
  <c r="R154" i="6" s="1"/>
  <c r="Q154" i="6" a="1"/>
  <c r="Q154" i="6" s="1"/>
  <c r="P154" i="6" a="1"/>
  <c r="P154" i="6" s="1"/>
  <c r="O154" i="6" a="1"/>
  <c r="O154" i="6" s="1"/>
  <c r="N154" i="6" a="1"/>
  <c r="N154" i="6" s="1"/>
  <c r="M154" i="6" a="1"/>
  <c r="M154" i="6" s="1"/>
  <c r="L154" i="6" a="1"/>
  <c r="L154" i="6" s="1"/>
  <c r="K154" i="6" a="1"/>
  <c r="K154" i="6" s="1"/>
  <c r="AI153" i="6" a="1"/>
  <c r="AI153" i="6" s="1"/>
  <c r="AH153" i="6" a="1"/>
  <c r="AH153" i="6" s="1"/>
  <c r="AG153" i="6" a="1"/>
  <c r="AG153" i="6" s="1"/>
  <c r="AF153" i="6" a="1"/>
  <c r="AF153" i="6" s="1"/>
  <c r="AE153" i="6" a="1"/>
  <c r="AE153" i="6" s="1"/>
  <c r="AD153" i="6" a="1"/>
  <c r="AD153" i="6" s="1"/>
  <c r="AC153" i="6" a="1"/>
  <c r="AC153" i="6" s="1"/>
  <c r="AB153" i="6" a="1"/>
  <c r="AB153" i="6" s="1"/>
  <c r="AA153" i="6" a="1"/>
  <c r="AA153" i="6" s="1"/>
  <c r="Z153" i="6" a="1"/>
  <c r="Z153" i="6" s="1"/>
  <c r="Y153" i="6" a="1"/>
  <c r="Y153" i="6" s="1"/>
  <c r="X153" i="6" a="1"/>
  <c r="X153" i="6" s="1"/>
  <c r="W153" i="6" a="1"/>
  <c r="W153" i="6" s="1"/>
  <c r="V153" i="6" a="1"/>
  <c r="V153" i="6" s="1"/>
  <c r="U153" i="6" a="1"/>
  <c r="U153" i="6" s="1"/>
  <c r="T153" i="6" a="1"/>
  <c r="T153" i="6" s="1"/>
  <c r="S153" i="6" a="1"/>
  <c r="S153" i="6" s="1"/>
  <c r="R153" i="6" a="1"/>
  <c r="R153" i="6" s="1"/>
  <c r="Q153" i="6" a="1"/>
  <c r="Q153" i="6" s="1"/>
  <c r="P153" i="6" a="1"/>
  <c r="P153" i="6" s="1"/>
  <c r="O153" i="6" a="1"/>
  <c r="O153" i="6" s="1"/>
  <c r="N153" i="6" a="1"/>
  <c r="N153" i="6" s="1"/>
  <c r="M153" i="6" a="1"/>
  <c r="M153" i="6" s="1"/>
  <c r="L153" i="6" a="1"/>
  <c r="L153" i="6" s="1"/>
  <c r="K153" i="6" a="1"/>
  <c r="K153" i="6" s="1"/>
  <c r="AI152" i="6" a="1"/>
  <c r="AI152" i="6" s="1"/>
  <c r="AH152" i="6" a="1"/>
  <c r="AH152" i="6" s="1"/>
  <c r="AG152" i="6" a="1"/>
  <c r="AG152" i="6" s="1"/>
  <c r="AF152" i="6" a="1"/>
  <c r="AF152" i="6" s="1"/>
  <c r="AE152" i="6" a="1"/>
  <c r="AE152" i="6" s="1"/>
  <c r="AD152" i="6" a="1"/>
  <c r="AD152" i="6" s="1"/>
  <c r="AC152" i="6" a="1"/>
  <c r="AC152" i="6" s="1"/>
  <c r="AB152" i="6" a="1"/>
  <c r="AB152" i="6" s="1"/>
  <c r="AA152" i="6" a="1"/>
  <c r="AA152" i="6" s="1"/>
  <c r="Z152" i="6" a="1"/>
  <c r="Z152" i="6" s="1"/>
  <c r="Y152" i="6" a="1"/>
  <c r="Y152" i="6" s="1"/>
  <c r="X152" i="6" a="1"/>
  <c r="X152" i="6" s="1"/>
  <c r="W152" i="6" a="1"/>
  <c r="W152" i="6" s="1"/>
  <c r="V152" i="6" a="1"/>
  <c r="V152" i="6" s="1"/>
  <c r="U152" i="6" a="1"/>
  <c r="U152" i="6" s="1"/>
  <c r="T152" i="6" a="1"/>
  <c r="T152" i="6" s="1"/>
  <c r="S152" i="6" a="1"/>
  <c r="S152" i="6" s="1"/>
  <c r="R152" i="6" a="1"/>
  <c r="R152" i="6" s="1"/>
  <c r="Q152" i="6" a="1"/>
  <c r="Q152" i="6" s="1"/>
  <c r="P152" i="6" a="1"/>
  <c r="P152" i="6" s="1"/>
  <c r="O152" i="6" a="1"/>
  <c r="O152" i="6" s="1"/>
  <c r="N152" i="6" a="1"/>
  <c r="N152" i="6" s="1"/>
  <c r="M152" i="6" a="1"/>
  <c r="M152" i="6" s="1"/>
  <c r="L152" i="6" a="1"/>
  <c r="L152" i="6" s="1"/>
  <c r="K152" i="6" a="1"/>
  <c r="K152" i="6" s="1"/>
  <c r="AI151" i="6" a="1"/>
  <c r="AI151" i="6" s="1"/>
  <c r="AH151" i="6" a="1"/>
  <c r="AH151" i="6" s="1"/>
  <c r="AG151" i="6" a="1"/>
  <c r="AG151" i="6" s="1"/>
  <c r="AF151" i="6" a="1"/>
  <c r="AF151" i="6" s="1"/>
  <c r="AE151" i="6" a="1"/>
  <c r="AE151" i="6" s="1"/>
  <c r="AD151" i="6" a="1"/>
  <c r="AD151" i="6" s="1"/>
  <c r="AC151" i="6" a="1"/>
  <c r="AC151" i="6" s="1"/>
  <c r="AB151" i="6" a="1"/>
  <c r="AB151" i="6" s="1"/>
  <c r="AA151" i="6" a="1"/>
  <c r="AA151" i="6" s="1"/>
  <c r="Z151" i="6" a="1"/>
  <c r="Z151" i="6" s="1"/>
  <c r="Y151" i="6" a="1"/>
  <c r="Y151" i="6" s="1"/>
  <c r="X151" i="6" a="1"/>
  <c r="X151" i="6" s="1"/>
  <c r="W151" i="6" a="1"/>
  <c r="W151" i="6" s="1"/>
  <c r="V151" i="6" a="1"/>
  <c r="V151" i="6" s="1"/>
  <c r="U151" i="6" a="1"/>
  <c r="U151" i="6" s="1"/>
  <c r="T151" i="6" a="1"/>
  <c r="T151" i="6" s="1"/>
  <c r="S151" i="6" a="1"/>
  <c r="S151" i="6" s="1"/>
  <c r="R151" i="6" a="1"/>
  <c r="R151" i="6" s="1"/>
  <c r="Q151" i="6" a="1"/>
  <c r="Q151" i="6" s="1"/>
  <c r="P151" i="6" a="1"/>
  <c r="P151" i="6" s="1"/>
  <c r="O151" i="6" a="1"/>
  <c r="O151" i="6" s="1"/>
  <c r="N151" i="6" a="1"/>
  <c r="N151" i="6" s="1"/>
  <c r="M151" i="6" a="1"/>
  <c r="M151" i="6" s="1"/>
  <c r="L151" i="6" a="1"/>
  <c r="L151" i="6" s="1"/>
  <c r="K151" i="6" a="1"/>
  <c r="K151" i="6" s="1"/>
  <c r="AI150" i="6" a="1"/>
  <c r="AI150" i="6" s="1"/>
  <c r="AH150" i="6" a="1"/>
  <c r="AH150" i="6" s="1"/>
  <c r="AG150" i="6" a="1"/>
  <c r="AG150" i="6" s="1"/>
  <c r="AF150" i="6" a="1"/>
  <c r="AF150" i="6" s="1"/>
  <c r="AE150" i="6" a="1"/>
  <c r="AE150" i="6" s="1"/>
  <c r="AD150" i="6" a="1"/>
  <c r="AD150" i="6" s="1"/>
  <c r="AC150" i="6" a="1"/>
  <c r="AC150" i="6" s="1"/>
  <c r="AB150" i="6" a="1"/>
  <c r="AB150" i="6" s="1"/>
  <c r="AA150" i="6" a="1"/>
  <c r="AA150" i="6" s="1"/>
  <c r="Z150" i="6" a="1"/>
  <c r="Z150" i="6" s="1"/>
  <c r="Y150" i="6" a="1"/>
  <c r="Y150" i="6" s="1"/>
  <c r="X150" i="6" a="1"/>
  <c r="X150" i="6" s="1"/>
  <c r="W150" i="6" a="1"/>
  <c r="W150" i="6" s="1"/>
  <c r="V150" i="6" a="1"/>
  <c r="V150" i="6" s="1"/>
  <c r="U150" i="6" a="1"/>
  <c r="U150" i="6" s="1"/>
  <c r="T150" i="6" a="1"/>
  <c r="T150" i="6" s="1"/>
  <c r="S150" i="6" a="1"/>
  <c r="S150" i="6" s="1"/>
  <c r="R150" i="6" a="1"/>
  <c r="R150" i="6" s="1"/>
  <c r="Q150" i="6" a="1"/>
  <c r="Q150" i="6" s="1"/>
  <c r="P150" i="6" a="1"/>
  <c r="P150" i="6" s="1"/>
  <c r="O150" i="6" a="1"/>
  <c r="O150" i="6" s="1"/>
  <c r="N150" i="6" a="1"/>
  <c r="N150" i="6" s="1"/>
  <c r="M150" i="6" a="1"/>
  <c r="M150" i="6" s="1"/>
  <c r="L150" i="6" a="1"/>
  <c r="L150" i="6" s="1"/>
  <c r="K150" i="6" a="1"/>
  <c r="K150" i="6" s="1"/>
  <c r="AI149" i="6" a="1"/>
  <c r="AI149" i="6" s="1"/>
  <c r="AH149" i="6" a="1"/>
  <c r="AH149" i="6" s="1"/>
  <c r="AG149" i="6" a="1"/>
  <c r="AG149" i="6" s="1"/>
  <c r="AF149" i="6" a="1"/>
  <c r="AF149" i="6" s="1"/>
  <c r="AE149" i="6" a="1"/>
  <c r="AE149" i="6" s="1"/>
  <c r="AD149" i="6" a="1"/>
  <c r="AD149" i="6" s="1"/>
  <c r="AC149" i="6" a="1"/>
  <c r="AC149" i="6" s="1"/>
  <c r="AB149" i="6" a="1"/>
  <c r="AB149" i="6" s="1"/>
  <c r="AA149" i="6" a="1"/>
  <c r="AA149" i="6" s="1"/>
  <c r="Z149" i="6" a="1"/>
  <c r="Z149" i="6" s="1"/>
  <c r="Y149" i="6" a="1"/>
  <c r="Y149" i="6" s="1"/>
  <c r="X149" i="6" a="1"/>
  <c r="X149" i="6" s="1"/>
  <c r="W149" i="6" a="1"/>
  <c r="W149" i="6" s="1"/>
  <c r="V149" i="6" a="1"/>
  <c r="V149" i="6" s="1"/>
  <c r="U149" i="6" a="1"/>
  <c r="U149" i="6" s="1"/>
  <c r="T149" i="6" a="1"/>
  <c r="T149" i="6" s="1"/>
  <c r="S149" i="6" a="1"/>
  <c r="S149" i="6" s="1"/>
  <c r="R149" i="6" a="1"/>
  <c r="R149" i="6" s="1"/>
  <c r="Q149" i="6" a="1"/>
  <c r="Q149" i="6" s="1"/>
  <c r="P149" i="6" a="1"/>
  <c r="P149" i="6" s="1"/>
  <c r="O149" i="6" a="1"/>
  <c r="O149" i="6" s="1"/>
  <c r="N149" i="6" a="1"/>
  <c r="N149" i="6" s="1"/>
  <c r="M149" i="6" a="1"/>
  <c r="M149" i="6" s="1"/>
  <c r="L149" i="6" a="1"/>
  <c r="L149" i="6" s="1"/>
  <c r="K149" i="6" a="1"/>
  <c r="K149" i="6" s="1"/>
  <c r="AI148" i="6" a="1"/>
  <c r="AI148" i="6" s="1"/>
  <c r="AH148" i="6" a="1"/>
  <c r="AH148" i="6" s="1"/>
  <c r="AG148" i="6" a="1"/>
  <c r="AG148" i="6" s="1"/>
  <c r="AF148" i="6" a="1"/>
  <c r="AF148" i="6" s="1"/>
  <c r="AE148" i="6" a="1"/>
  <c r="AE148" i="6" s="1"/>
  <c r="AD148" i="6" a="1"/>
  <c r="AD148" i="6" s="1"/>
  <c r="AC148" i="6" a="1"/>
  <c r="AC148" i="6" s="1"/>
  <c r="AB148" i="6" a="1"/>
  <c r="AB148" i="6" s="1"/>
  <c r="AA148" i="6" a="1"/>
  <c r="AA148" i="6" s="1"/>
  <c r="Z148" i="6" a="1"/>
  <c r="Z148" i="6" s="1"/>
  <c r="Y148" i="6" a="1"/>
  <c r="Y148" i="6" s="1"/>
  <c r="X148" i="6" a="1"/>
  <c r="X148" i="6" s="1"/>
  <c r="W148" i="6" a="1"/>
  <c r="W148" i="6" s="1"/>
  <c r="V148" i="6" a="1"/>
  <c r="V148" i="6" s="1"/>
  <c r="U148" i="6" a="1"/>
  <c r="U148" i="6" s="1"/>
  <c r="T148" i="6" a="1"/>
  <c r="T148" i="6" s="1"/>
  <c r="S148" i="6" a="1"/>
  <c r="S148" i="6" s="1"/>
  <c r="R148" i="6" a="1"/>
  <c r="R148" i="6" s="1"/>
  <c r="Q148" i="6" a="1"/>
  <c r="Q148" i="6" s="1"/>
  <c r="P148" i="6" a="1"/>
  <c r="P148" i="6" s="1"/>
  <c r="O148" i="6" a="1"/>
  <c r="O148" i="6" s="1"/>
  <c r="N148" i="6" a="1"/>
  <c r="N148" i="6" s="1"/>
  <c r="M148" i="6" a="1"/>
  <c r="M148" i="6" s="1"/>
  <c r="L148" i="6" a="1"/>
  <c r="L148" i="6" s="1"/>
  <c r="K148" i="6" a="1"/>
  <c r="K148" i="6" s="1"/>
  <c r="AI147" i="6" a="1"/>
  <c r="AI147" i="6" s="1"/>
  <c r="AH147" i="6" a="1"/>
  <c r="AH147" i="6" s="1"/>
  <c r="AG147" i="6" a="1"/>
  <c r="AG147" i="6" s="1"/>
  <c r="AF147" i="6" a="1"/>
  <c r="AF147" i="6" s="1"/>
  <c r="AE147" i="6" a="1"/>
  <c r="AE147" i="6" s="1"/>
  <c r="AD147" i="6" a="1"/>
  <c r="AD147" i="6" s="1"/>
  <c r="AC147" i="6" a="1"/>
  <c r="AC147" i="6" s="1"/>
  <c r="AB147" i="6" a="1"/>
  <c r="AB147" i="6" s="1"/>
  <c r="AA147" i="6" a="1"/>
  <c r="AA147" i="6" s="1"/>
  <c r="Z147" i="6" a="1"/>
  <c r="Z147" i="6" s="1"/>
  <c r="Y147" i="6" a="1"/>
  <c r="Y147" i="6" s="1"/>
  <c r="X147" i="6" a="1"/>
  <c r="X147" i="6" s="1"/>
  <c r="W147" i="6" a="1"/>
  <c r="W147" i="6" s="1"/>
  <c r="V147" i="6" a="1"/>
  <c r="V147" i="6" s="1"/>
  <c r="U147" i="6" a="1"/>
  <c r="U147" i="6" s="1"/>
  <c r="T147" i="6" a="1"/>
  <c r="T147" i="6" s="1"/>
  <c r="S147" i="6" a="1"/>
  <c r="S147" i="6" s="1"/>
  <c r="R147" i="6" a="1"/>
  <c r="R147" i="6" s="1"/>
  <c r="Q147" i="6" a="1"/>
  <c r="Q147" i="6" s="1"/>
  <c r="P147" i="6" a="1"/>
  <c r="P147" i="6" s="1"/>
  <c r="O147" i="6" a="1"/>
  <c r="O147" i="6" s="1"/>
  <c r="N147" i="6" a="1"/>
  <c r="N147" i="6" s="1"/>
  <c r="M147" i="6" a="1"/>
  <c r="M147" i="6" s="1"/>
  <c r="L147" i="6" a="1"/>
  <c r="L147" i="6" s="1"/>
  <c r="K147" i="6" a="1"/>
  <c r="K147" i="6" s="1"/>
  <c r="AI146" i="6" a="1"/>
  <c r="AI146" i="6" s="1"/>
  <c r="AH146" i="6" a="1"/>
  <c r="AH146" i="6" s="1"/>
  <c r="AG146" i="6" a="1"/>
  <c r="AG146" i="6" s="1"/>
  <c r="AF146" i="6" a="1"/>
  <c r="AF146" i="6" s="1"/>
  <c r="AE146" i="6" a="1"/>
  <c r="AE146" i="6" s="1"/>
  <c r="AD146" i="6" a="1"/>
  <c r="AD146" i="6" s="1"/>
  <c r="AC146" i="6" a="1"/>
  <c r="AC146" i="6" s="1"/>
  <c r="AB146" i="6" a="1"/>
  <c r="AB146" i="6" s="1"/>
  <c r="AA146" i="6" a="1"/>
  <c r="AA146" i="6" s="1"/>
  <c r="Z146" i="6" a="1"/>
  <c r="Z146" i="6" s="1"/>
  <c r="Y146" i="6" a="1"/>
  <c r="Y146" i="6" s="1"/>
  <c r="X146" i="6" a="1"/>
  <c r="X146" i="6" s="1"/>
  <c r="W146" i="6" a="1"/>
  <c r="W146" i="6" s="1"/>
  <c r="V146" i="6" a="1"/>
  <c r="V146" i="6" s="1"/>
  <c r="U146" i="6" a="1"/>
  <c r="U146" i="6" s="1"/>
  <c r="T146" i="6" a="1"/>
  <c r="T146" i="6" s="1"/>
  <c r="S146" i="6" a="1"/>
  <c r="S146" i="6" s="1"/>
  <c r="R146" i="6" a="1"/>
  <c r="R146" i="6" s="1"/>
  <c r="Q146" i="6" a="1"/>
  <c r="Q146" i="6" s="1"/>
  <c r="P146" i="6" a="1"/>
  <c r="P146" i="6" s="1"/>
  <c r="O146" i="6" a="1"/>
  <c r="O146" i="6" s="1"/>
  <c r="N146" i="6" a="1"/>
  <c r="N146" i="6" s="1"/>
  <c r="M146" i="6" a="1"/>
  <c r="M146" i="6" s="1"/>
  <c r="L146" i="6" a="1"/>
  <c r="L146" i="6" s="1"/>
  <c r="K146" i="6" a="1"/>
  <c r="K146" i="6" s="1"/>
  <c r="AI145" i="6" a="1"/>
  <c r="AI145" i="6" s="1"/>
  <c r="AH145" i="6" a="1"/>
  <c r="AH145" i="6" s="1"/>
  <c r="AG145" i="6" a="1"/>
  <c r="AG145" i="6" s="1"/>
  <c r="AF145" i="6" a="1"/>
  <c r="AF145" i="6" s="1"/>
  <c r="AE145" i="6" a="1"/>
  <c r="AE145" i="6" s="1"/>
  <c r="AD145" i="6" a="1"/>
  <c r="AD145" i="6" s="1"/>
  <c r="AC145" i="6" a="1"/>
  <c r="AC145" i="6" s="1"/>
  <c r="AB145" i="6" a="1"/>
  <c r="AB145" i="6" s="1"/>
  <c r="AA145" i="6" a="1"/>
  <c r="AA145" i="6" s="1"/>
  <c r="Z145" i="6" a="1"/>
  <c r="Z145" i="6" s="1"/>
  <c r="Y145" i="6" a="1"/>
  <c r="Y145" i="6" s="1"/>
  <c r="X145" i="6" a="1"/>
  <c r="X145" i="6" s="1"/>
  <c r="W145" i="6" a="1"/>
  <c r="W145" i="6" s="1"/>
  <c r="V145" i="6" a="1"/>
  <c r="V145" i="6" s="1"/>
  <c r="U145" i="6" a="1"/>
  <c r="U145" i="6" s="1"/>
  <c r="T145" i="6" a="1"/>
  <c r="T145" i="6" s="1"/>
  <c r="S145" i="6" a="1"/>
  <c r="S145" i="6" s="1"/>
  <c r="R145" i="6" a="1"/>
  <c r="R145" i="6" s="1"/>
  <c r="Q145" i="6" a="1"/>
  <c r="Q145" i="6" s="1"/>
  <c r="P145" i="6" a="1"/>
  <c r="P145" i="6" s="1"/>
  <c r="O145" i="6" a="1"/>
  <c r="O145" i="6" s="1"/>
  <c r="N145" i="6" a="1"/>
  <c r="N145" i="6" s="1"/>
  <c r="M145" i="6" a="1"/>
  <c r="M145" i="6" s="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a="1"/>
  <c r="AB144" i="6" s="1"/>
  <c r="AA144" i="6" a="1"/>
  <c r="AA144" i="6" s="1"/>
  <c r="Z144" i="6" a="1"/>
  <c r="Z144" i="6" s="1"/>
  <c r="Y144" i="6" a="1"/>
  <c r="Y144" i="6" s="1"/>
  <c r="X144" i="6" a="1"/>
  <c r="X144" i="6" s="1"/>
  <c r="W144" i="6" a="1"/>
  <c r="W144" i="6" s="1"/>
  <c r="V144" i="6" a="1"/>
  <c r="V144" i="6" s="1"/>
  <c r="U144" i="6" a="1"/>
  <c r="U144" i="6" s="1"/>
  <c r="T144" i="6" a="1"/>
  <c r="T144" i="6" s="1"/>
  <c r="S144" i="6" a="1"/>
  <c r="S144" i="6" s="1"/>
  <c r="R144" i="6" a="1"/>
  <c r="R144" i="6" s="1"/>
  <c r="Q144" i="6" a="1"/>
  <c r="Q144" i="6" s="1"/>
  <c r="P144" i="6" a="1"/>
  <c r="P144" i="6" s="1"/>
  <c r="O144" i="6" a="1"/>
  <c r="O144" i="6" s="1"/>
  <c r="N144" i="6" a="1"/>
  <c r="N144" i="6" s="1"/>
  <c r="M144" i="6" a="1"/>
  <c r="M144" i="6" s="1"/>
  <c r="L144" i="6" a="1"/>
  <c r="L144" i="6" s="1"/>
  <c r="K144" i="6" a="1"/>
  <c r="K144" i="6" s="1"/>
  <c r="AI143" i="6" a="1"/>
  <c r="AI143" i="6" s="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a="1"/>
  <c r="X143" i="6" s="1"/>
  <c r="W143" i="6" a="1"/>
  <c r="W143" i="6" s="1"/>
  <c r="V143" i="6" a="1"/>
  <c r="V143" i="6" s="1"/>
  <c r="U143" i="6" a="1"/>
  <c r="U143" i="6" s="1"/>
  <c r="T143" i="6" a="1"/>
  <c r="T143" i="6" s="1"/>
  <c r="S143" i="6" a="1"/>
  <c r="S143" i="6" s="1"/>
  <c r="R143" i="6" a="1"/>
  <c r="R143" i="6" s="1"/>
  <c r="Q143" i="6" a="1"/>
  <c r="Q143" i="6" s="1"/>
  <c r="P143" i="6" a="1"/>
  <c r="P143" i="6" s="1"/>
  <c r="O143" i="6" a="1"/>
  <c r="O143" i="6" s="1"/>
  <c r="N143" i="6" a="1"/>
  <c r="N143" i="6" s="1"/>
  <c r="M143" i="6" a="1"/>
  <c r="M143" i="6" s="1"/>
  <c r="L143" i="6" a="1"/>
  <c r="L143" i="6" s="1"/>
  <c r="K143" i="6" a="1"/>
  <c r="K143" i="6" s="1"/>
  <c r="AI142" i="6" a="1"/>
  <c r="AI142" i="6" s="1"/>
  <c r="AH142" i="6" a="1"/>
  <c r="AH142" i="6" s="1"/>
  <c r="AG142" i="6" a="1"/>
  <c r="AG142" i="6" s="1"/>
  <c r="AF142" i="6" a="1"/>
  <c r="AF142" i="6" s="1"/>
  <c r="AE142" i="6" a="1"/>
  <c r="AE142" i="6" s="1"/>
  <c r="AD142" i="6" a="1"/>
  <c r="AD142" i="6" s="1"/>
  <c r="AC142" i="6" a="1"/>
  <c r="AC142" i="6" s="1"/>
  <c r="AB142" i="6" a="1"/>
  <c r="AB142" i="6" s="1"/>
  <c r="AA142" i="6" a="1"/>
  <c r="AA142" i="6" s="1"/>
  <c r="Z142" i="6" a="1"/>
  <c r="Z142" i="6" s="1"/>
  <c r="Y142" i="6" a="1"/>
  <c r="Y142" i="6" s="1"/>
  <c r="X142" i="6" a="1"/>
  <c r="X142" i="6" s="1"/>
  <c r="W142" i="6" a="1"/>
  <c r="W142" i="6" s="1"/>
  <c r="V142" i="6" a="1"/>
  <c r="V142" i="6" s="1"/>
  <c r="U142" i="6" a="1"/>
  <c r="U142" i="6" s="1"/>
  <c r="T142" i="6" a="1"/>
  <c r="T142" i="6" s="1"/>
  <c r="S142" i="6" a="1"/>
  <c r="S142" i="6" s="1"/>
  <c r="R142" i="6" a="1"/>
  <c r="R142" i="6" s="1"/>
  <c r="Q142" i="6" a="1"/>
  <c r="Q142" i="6" s="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a="1"/>
  <c r="AC141" i="6" s="1"/>
  <c r="AB141" i="6" a="1"/>
  <c r="AB141" i="6" s="1"/>
  <c r="AA141" i="6" a="1"/>
  <c r="AA141" i="6" s="1"/>
  <c r="Z141" i="6" a="1"/>
  <c r="Z141" i="6" s="1"/>
  <c r="Y141" i="6" a="1"/>
  <c r="Y141" i="6" s="1"/>
  <c r="X141" i="6" a="1"/>
  <c r="X141" i="6" s="1"/>
  <c r="W141" i="6" a="1"/>
  <c r="W141" i="6" s="1"/>
  <c r="V141" i="6" a="1"/>
  <c r="V141" i="6" s="1"/>
  <c r="U141" i="6" a="1"/>
  <c r="U141" i="6" s="1"/>
  <c r="T141" i="6" a="1"/>
  <c r="T141" i="6" s="1"/>
  <c r="S141" i="6" a="1"/>
  <c r="S141" i="6" s="1"/>
  <c r="R141" i="6" a="1"/>
  <c r="R141" i="6" s="1"/>
  <c r="Q141" i="6" a="1"/>
  <c r="Q141" i="6" s="1"/>
  <c r="P141" i="6" a="1"/>
  <c r="P141" i="6" s="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a="1"/>
  <c r="AD140" i="6" s="1"/>
  <c r="AC140" i="6" a="1"/>
  <c r="AC140" i="6" s="1"/>
  <c r="AB140" i="6" a="1"/>
  <c r="AB140" i="6" s="1"/>
  <c r="AA140" i="6" a="1"/>
  <c r="AA140" i="6" s="1"/>
  <c r="Z140" i="6" a="1"/>
  <c r="Z140" i="6" s="1"/>
  <c r="Y140" i="6" a="1"/>
  <c r="Y140" i="6" s="1"/>
  <c r="X140" i="6" a="1"/>
  <c r="X140" i="6" s="1"/>
  <c r="W140" i="6" a="1"/>
  <c r="W140" i="6" s="1"/>
  <c r="V140" i="6" a="1"/>
  <c r="V140" i="6" s="1"/>
  <c r="U140" i="6" a="1"/>
  <c r="U140" i="6" s="1"/>
  <c r="T140" i="6" a="1"/>
  <c r="T140" i="6" s="1"/>
  <c r="S140" i="6" a="1"/>
  <c r="S140" i="6" s="1"/>
  <c r="R140" i="6" a="1"/>
  <c r="R140" i="6" s="1"/>
  <c r="Q140" i="6" a="1"/>
  <c r="Q140" i="6" s="1"/>
  <c r="P140" i="6" a="1"/>
  <c r="P140" i="6" s="1"/>
  <c r="O140" i="6" a="1"/>
  <c r="O140" i="6" s="1"/>
  <c r="N140" i="6" a="1"/>
  <c r="N140" i="6" s="1"/>
  <c r="M140" i="6" a="1"/>
  <c r="M140" i="6" s="1"/>
  <c r="L140" i="6" a="1"/>
  <c r="L140" i="6" s="1"/>
  <c r="K140" i="6" a="1"/>
  <c r="K140" i="6" s="1"/>
  <c r="AI139" i="6" a="1"/>
  <c r="AI139" i="6" s="1"/>
  <c r="AH139" i="6" a="1"/>
  <c r="AH139" i="6" s="1"/>
  <c r="AG139" i="6" a="1"/>
  <c r="AG139" i="6" s="1"/>
  <c r="AF139" i="6" a="1"/>
  <c r="AF139" i="6" s="1"/>
  <c r="AE139" i="6" a="1"/>
  <c r="AE139" i="6" s="1"/>
  <c r="AD139" i="6" a="1"/>
  <c r="AD139" i="6" s="1"/>
  <c r="AC139" i="6" a="1"/>
  <c r="AC139" i="6" s="1"/>
  <c r="AB139" i="6" a="1"/>
  <c r="AB139" i="6" s="1"/>
  <c r="AA139" i="6" a="1"/>
  <c r="AA139" i="6" s="1"/>
  <c r="Z139" i="6" a="1"/>
  <c r="Z139" i="6" s="1"/>
  <c r="Y139" i="6" a="1"/>
  <c r="Y139" i="6" s="1"/>
  <c r="X139" i="6" a="1"/>
  <c r="X139" i="6" s="1"/>
  <c r="W139" i="6" a="1"/>
  <c r="W139" i="6" s="1"/>
  <c r="V139" i="6" a="1"/>
  <c r="V139" i="6" s="1"/>
  <c r="U139" i="6" a="1"/>
  <c r="U139" i="6" s="1"/>
  <c r="T139" i="6" a="1"/>
  <c r="T139" i="6" s="1"/>
  <c r="S139" i="6" a="1"/>
  <c r="S139" i="6" s="1"/>
  <c r="R139" i="6" a="1"/>
  <c r="R139" i="6" s="1"/>
  <c r="Q139" i="6" a="1"/>
  <c r="Q139" i="6" s="1"/>
  <c r="P139" i="6" a="1"/>
  <c r="P139" i="6" s="1"/>
  <c r="O139" i="6" a="1"/>
  <c r="O139" i="6" s="1"/>
  <c r="N139" i="6" a="1"/>
  <c r="N139" i="6" s="1"/>
  <c r="M139" i="6" a="1"/>
  <c r="M139" i="6" s="1"/>
  <c r="L139" i="6" a="1"/>
  <c r="L139" i="6" s="1"/>
  <c r="K139" i="6" a="1"/>
  <c r="K139" i="6" s="1"/>
  <c r="AI138" i="6" a="1"/>
  <c r="AI138" i="6" s="1"/>
  <c r="AH138" i="6" a="1"/>
  <c r="AH138" i="6" s="1"/>
  <c r="AG138" i="6" a="1"/>
  <c r="AG138" i="6" s="1"/>
  <c r="AF138" i="6" a="1"/>
  <c r="AF138" i="6" s="1"/>
  <c r="AE138" i="6" a="1"/>
  <c r="AE138" i="6" s="1"/>
  <c r="AD138" i="6" a="1"/>
  <c r="AD138" i="6" s="1"/>
  <c r="AC138" i="6" a="1"/>
  <c r="AC138" i="6" s="1"/>
  <c r="AB138" i="6" a="1"/>
  <c r="AB138" i="6" s="1"/>
  <c r="AA138" i="6" a="1"/>
  <c r="AA138" i="6" s="1"/>
  <c r="Z138" i="6" a="1"/>
  <c r="Z138" i="6" s="1"/>
  <c r="Y138" i="6" a="1"/>
  <c r="Y138" i="6" s="1"/>
  <c r="X138" i="6" a="1"/>
  <c r="X138" i="6" s="1"/>
  <c r="W138" i="6" a="1"/>
  <c r="W138" i="6" s="1"/>
  <c r="V138" i="6" a="1"/>
  <c r="V138" i="6" s="1"/>
  <c r="U138" i="6" a="1"/>
  <c r="U138" i="6" s="1"/>
  <c r="T138" i="6" a="1"/>
  <c r="T138" i="6" s="1"/>
  <c r="S138" i="6" a="1"/>
  <c r="S138" i="6" s="1"/>
  <c r="R138" i="6" a="1"/>
  <c r="R138" i="6" s="1"/>
  <c r="Q138" i="6" a="1"/>
  <c r="Q138" i="6" s="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a="1"/>
  <c r="S137" i="6" s="1"/>
  <c r="R137" i="6" a="1"/>
  <c r="R137" i="6" s="1"/>
  <c r="Q137" i="6" a="1"/>
  <c r="Q137" i="6" s="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a="1"/>
  <c r="Y136" i="6" s="1"/>
  <c r="X136" i="6" a="1"/>
  <c r="X136" i="6" s="1"/>
  <c r="W136" i="6" a="1"/>
  <c r="W136" i="6" s="1"/>
  <c r="V136" i="6" a="1"/>
  <c r="V136" i="6" s="1"/>
  <c r="U136" i="6" a="1"/>
  <c r="U136" i="6" s="1"/>
  <c r="T136" i="6" a="1"/>
  <c r="T136" i="6" s="1"/>
  <c r="S136" i="6" a="1"/>
  <c r="S136" i="6" s="1"/>
  <c r="R136" i="6" a="1"/>
  <c r="R136" i="6" s="1"/>
  <c r="Q136" i="6" a="1"/>
  <c r="Q136" i="6" s="1"/>
  <c r="P136" i="6" a="1"/>
  <c r="P136" i="6" s="1"/>
  <c r="O136" i="6" a="1"/>
  <c r="O136" i="6" s="1"/>
  <c r="N136" i="6" a="1"/>
  <c r="N136" i="6" s="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a="1"/>
  <c r="V135" i="6" s="1"/>
  <c r="U135" i="6" a="1"/>
  <c r="U135" i="6" s="1"/>
  <c r="T135" i="6" a="1"/>
  <c r="T135" i="6" s="1"/>
  <c r="S135" i="6" a="1"/>
  <c r="S135" i="6" s="1"/>
  <c r="R135" i="6" a="1"/>
  <c r="R135" i="6" s="1"/>
  <c r="Q135" i="6" a="1"/>
  <c r="Q135" i="6" s="1"/>
  <c r="P135" i="6" a="1"/>
  <c r="P135" i="6" s="1"/>
  <c r="O135" i="6" a="1"/>
  <c r="O135" i="6" s="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a="1"/>
  <c r="Q134" i="6" s="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a="1"/>
  <c r="W132" i="6" s="1"/>
  <c r="V132" i="6"/>
  <c r="V132" i="6" a="1"/>
  <c r="U132" i="6" a="1"/>
  <c r="U132" i="6" s="1"/>
  <c r="T132" i="6" a="1"/>
  <c r="T132" i="6" s="1"/>
  <c r="S132" i="6" a="1"/>
  <c r="S132" i="6" s="1"/>
  <c r="R132" i="6" a="1"/>
  <c r="R132" i="6" s="1"/>
  <c r="Q132" i="6" a="1"/>
  <c r="Q132" i="6" s="1"/>
  <c r="P132" i="6" a="1"/>
  <c r="P132" i="6" s="1"/>
  <c r="O132" i="6" a="1"/>
  <c r="O132" i="6" s="1"/>
  <c r="N132" i="6"/>
  <c r="N132" i="6" a="1"/>
  <c r="M132" i="6"/>
  <c r="M132" i="6" a="1"/>
  <c r="L132" i="6" a="1"/>
  <c r="L132" i="6" s="1"/>
  <c r="K132" i="6" a="1"/>
  <c r="K132" i="6" s="1"/>
  <c r="AI131" i="6" a="1"/>
  <c r="AI131" i="6" s="1"/>
  <c r="AH131" i="6"/>
  <c r="AH131" i="6" a="1"/>
  <c r="AG131" i="6"/>
  <c r="AG131" i="6" a="1"/>
  <c r="AF131" i="6" a="1"/>
  <c r="AF131" i="6" s="1"/>
  <c r="AE131" i="6" a="1"/>
  <c r="AE131" i="6" s="1"/>
  <c r="AD131" i="6" a="1"/>
  <c r="AD131" i="6" s="1"/>
  <c r="AC131" i="6" a="1"/>
  <c r="AC131" i="6" s="1"/>
  <c r="AB131" i="6" a="1"/>
  <c r="AB131" i="6" s="1"/>
  <c r="AA131" i="6" a="1"/>
  <c r="AA131" i="6" s="1"/>
  <c r="Z131" i="6"/>
  <c r="Z131" i="6" a="1"/>
  <c r="Y131" i="6"/>
  <c r="Y131" i="6" a="1"/>
  <c r="X131" i="6" a="1"/>
  <c r="X131" i="6" s="1"/>
  <c r="W131" i="6" a="1"/>
  <c r="W131" i="6" s="1"/>
  <c r="V131" i="6" a="1"/>
  <c r="V131" i="6" s="1"/>
  <c r="U131" i="6" a="1"/>
  <c r="U131" i="6" s="1"/>
  <c r="T131" i="6" a="1"/>
  <c r="T131" i="6" s="1"/>
  <c r="S131" i="6" a="1"/>
  <c r="S131" i="6" s="1"/>
  <c r="R131" i="6" a="1"/>
  <c r="R131" i="6" s="1"/>
  <c r="Q131" i="6" a="1"/>
  <c r="Q131" i="6" s="1"/>
  <c r="P131" i="6" a="1"/>
  <c r="P131" i="6" s="1"/>
  <c r="O131" i="6" a="1"/>
  <c r="O131" i="6" s="1"/>
  <c r="N131" i="6" a="1"/>
  <c r="N131" i="6" s="1"/>
  <c r="M131" i="6" a="1"/>
  <c r="M131" i="6" s="1"/>
  <c r="L131" i="6" a="1"/>
  <c r="L131" i="6" s="1"/>
  <c r="K131" i="6" a="1"/>
  <c r="K131" i="6" s="1"/>
  <c r="AI130" i="6" a="1"/>
  <c r="AI130" i="6" s="1"/>
  <c r="AH130" i="6" a="1"/>
  <c r="AH130" i="6" s="1"/>
  <c r="AG130" i="6"/>
  <c r="AG130" i="6" a="1"/>
  <c r="AF130" i="6"/>
  <c r="AF130" i="6" a="1"/>
  <c r="AE130" i="6" a="1"/>
  <c r="AE130" i="6" s="1"/>
  <c r="AD130" i="6"/>
  <c r="AD130" i="6" a="1"/>
  <c r="AC130" i="6"/>
  <c r="AC130" i="6" a="1"/>
  <c r="AB130" i="6" a="1"/>
  <c r="AB130" i="6" s="1"/>
  <c r="AA130" i="6" a="1"/>
  <c r="AA130" i="6" s="1"/>
  <c r="Z130" i="6" a="1"/>
  <c r="Z130" i="6" s="1"/>
  <c r="Y130" i="6" a="1"/>
  <c r="Y130" i="6" s="1"/>
  <c r="X130" i="6"/>
  <c r="X130" i="6" a="1"/>
  <c r="W130" i="6" a="1"/>
  <c r="W130" i="6" s="1"/>
  <c r="V130" i="6"/>
  <c r="V130" i="6" a="1"/>
  <c r="U130" i="6"/>
  <c r="U130" i="6" a="1"/>
  <c r="T130" i="6"/>
  <c r="T130" i="6" a="1"/>
  <c r="S130" i="6" a="1"/>
  <c r="S130" i="6" s="1"/>
  <c r="R130" i="6"/>
  <c r="R130" i="6" a="1"/>
  <c r="Q130" i="6" a="1"/>
  <c r="Q130" i="6" s="1"/>
  <c r="P130" i="6" a="1"/>
  <c r="P130" i="6" s="1"/>
  <c r="O130" i="6" a="1"/>
  <c r="O130" i="6" s="1"/>
  <c r="N130" i="6" a="1"/>
  <c r="N130" i="6" s="1"/>
  <c r="M130" i="6"/>
  <c r="M130" i="6" a="1"/>
  <c r="L130" i="6"/>
  <c r="L130" i="6" a="1"/>
  <c r="K130" i="6" a="1"/>
  <c r="K130" i="6" s="1"/>
  <c r="AI129" i="6"/>
  <c r="AI129" i="6" a="1"/>
  <c r="AH129" i="6"/>
  <c r="AH129" i="6" a="1"/>
  <c r="AG129" i="6" a="1"/>
  <c r="AG129" i="6" s="1"/>
  <c r="AF129" i="6" a="1"/>
  <c r="AF129" i="6" s="1"/>
  <c r="AE129" i="6"/>
  <c r="AE129" i="6" a="1"/>
  <c r="AD129" i="6" a="1"/>
  <c r="AD129" i="6" s="1"/>
  <c r="AC129" i="6"/>
  <c r="AC129" i="6" a="1"/>
  <c r="AB129" i="6" a="1"/>
  <c r="AB129" i="6" s="1"/>
  <c r="AA129" i="6" a="1"/>
  <c r="AA129" i="6" s="1"/>
  <c r="Z129" i="6"/>
  <c r="Z129" i="6" a="1"/>
  <c r="Y129" i="6"/>
  <c r="Y129" i="6" a="1"/>
  <c r="X129" i="6" a="1"/>
  <c r="X129" i="6" s="1"/>
  <c r="W129" i="6"/>
  <c r="W129" i="6" a="1"/>
  <c r="V129" i="6"/>
  <c r="V129" i="6" a="1"/>
  <c r="U129" i="6" a="1"/>
  <c r="U129" i="6" s="1"/>
  <c r="T129" i="6" a="1"/>
  <c r="T129" i="6" s="1"/>
  <c r="S129" i="6" a="1"/>
  <c r="S129" i="6" s="1"/>
  <c r="R129" i="6" a="1"/>
  <c r="R129" i="6" s="1"/>
  <c r="Q129" i="6"/>
  <c r="Q129" i="6" a="1"/>
  <c r="P129" i="6" a="1"/>
  <c r="P129" i="6" s="1"/>
  <c r="O129" i="6"/>
  <c r="O129" i="6" a="1"/>
  <c r="N129" i="6"/>
  <c r="N129" i="6" a="1"/>
  <c r="M129" i="6"/>
  <c r="M129" i="6" a="1"/>
  <c r="L129" i="6" a="1"/>
  <c r="L129" i="6" s="1"/>
  <c r="K129" i="6"/>
  <c r="K129" i="6" a="1"/>
  <c r="AI128" i="6" a="1"/>
  <c r="AI128" i="6" s="1"/>
  <c r="AH128" i="6" a="1"/>
  <c r="AH128" i="6" s="1"/>
  <c r="AG128" i="6" a="1"/>
  <c r="AG128" i="6" s="1"/>
  <c r="AF128" i="6" a="1"/>
  <c r="AF128" i="6" s="1"/>
  <c r="AE128" i="6"/>
  <c r="AE128" i="6" a="1"/>
  <c r="AD128" i="6"/>
  <c r="AD128" i="6" a="1"/>
  <c r="AC128" i="6" a="1"/>
  <c r="AC128" i="6" s="1"/>
  <c r="AB128" i="6"/>
  <c r="AB128" i="6" a="1"/>
  <c r="AA128" i="6"/>
  <c r="AA128" i="6" a="1"/>
  <c r="Z128" i="6" a="1"/>
  <c r="Z128" i="6" s="1"/>
  <c r="Y128" i="6" a="1"/>
  <c r="Y128" i="6" s="1"/>
  <c r="X128" i="6"/>
  <c r="X128" i="6" a="1"/>
  <c r="W128" i="6" a="1"/>
  <c r="W128" i="6" s="1"/>
  <c r="V128" i="6"/>
  <c r="V128" i="6" a="1"/>
  <c r="U128" i="6" a="1"/>
  <c r="U128" i="6" s="1"/>
  <c r="T128" i="6" a="1"/>
  <c r="T128" i="6" s="1"/>
  <c r="S128" i="6"/>
  <c r="S128" i="6" a="1"/>
  <c r="R128" i="6"/>
  <c r="R128" i="6" a="1"/>
  <c r="Q128" i="6" a="1"/>
  <c r="Q128" i="6" s="1"/>
  <c r="P128" i="6" a="1"/>
  <c r="P128" i="6" s="1"/>
  <c r="O128" i="6"/>
  <c r="O128" i="6" a="1"/>
  <c r="N128" i="6"/>
  <c r="N128" i="6" a="1"/>
  <c r="M128" i="6" a="1"/>
  <c r="M128" i="6" s="1"/>
  <c r="L128" i="6" a="1"/>
  <c r="L128" i="6" s="1"/>
  <c r="K128" i="6"/>
  <c r="K128" i="6" a="1"/>
  <c r="AI127" i="6"/>
  <c r="AI127" i="6" a="1"/>
  <c r="AH127" i="6" a="1"/>
  <c r="AH127" i="6" s="1"/>
  <c r="AG127" i="6" a="1"/>
  <c r="AG127" i="6" s="1"/>
  <c r="AF127" i="6"/>
  <c r="AF127" i="6" a="1"/>
  <c r="AE127" i="6"/>
  <c r="AE127" i="6" a="1"/>
  <c r="AD127" i="6" a="1"/>
  <c r="AD127" i="6" s="1"/>
  <c r="AC127" i="6" a="1"/>
  <c r="AC127" i="6" s="1"/>
  <c r="AB127" i="6"/>
  <c r="AB127" i="6" a="1"/>
  <c r="AA127" i="6"/>
  <c r="AA127" i="6" a="1"/>
  <c r="Z127" i="6" a="1"/>
  <c r="Z127" i="6" s="1"/>
  <c r="Y127" i="6" a="1"/>
  <c r="Y127" i="6" s="1"/>
  <c r="X127" i="6"/>
  <c r="X127" i="6" a="1"/>
  <c r="W127" i="6"/>
  <c r="W127" i="6" a="1"/>
  <c r="V127" i="6" a="1"/>
  <c r="V127" i="6" s="1"/>
  <c r="U127" i="6" a="1"/>
  <c r="U127" i="6" s="1"/>
  <c r="T127" i="6"/>
  <c r="T127" i="6" a="1"/>
  <c r="S127" i="6" a="1"/>
  <c r="S127" i="6" s="1"/>
  <c r="R127" i="6" a="1"/>
  <c r="R127" i="6" s="1"/>
  <c r="Q127" i="6" a="1"/>
  <c r="Q127" i="6" s="1"/>
  <c r="P127" i="6"/>
  <c r="P127" i="6" a="1"/>
  <c r="O127" i="6" a="1"/>
  <c r="O127" i="6" s="1"/>
  <c r="N127" i="6" a="1"/>
  <c r="N127" i="6" s="1"/>
  <c r="M127" i="6" a="1"/>
  <c r="M127" i="6" s="1"/>
  <c r="L127" i="6"/>
  <c r="L127" i="6" a="1"/>
  <c r="K127" i="6" a="1"/>
  <c r="K127" i="6" s="1"/>
  <c r="AI126" i="6" a="1"/>
  <c r="AI126" i="6" s="1"/>
  <c r="AH126" i="6" a="1"/>
  <c r="AH126" i="6" s="1"/>
  <c r="AG126" i="6"/>
  <c r="AG126" i="6" a="1"/>
  <c r="AF126" i="6" a="1"/>
  <c r="AF126" i="6" s="1"/>
  <c r="AE126" i="6" a="1"/>
  <c r="AE126" i="6" s="1"/>
  <c r="AD126" i="6" a="1"/>
  <c r="AD126" i="6" s="1"/>
  <c r="AC126" i="6"/>
  <c r="AC126" i="6" a="1"/>
  <c r="AB126" i="6" a="1"/>
  <c r="AB126" i="6" s="1"/>
  <c r="AA126" i="6" a="1"/>
  <c r="AA126" i="6" s="1"/>
  <c r="Z126" i="6" a="1"/>
  <c r="Z126" i="6" s="1"/>
  <c r="Y126" i="6"/>
  <c r="Y126" i="6" a="1"/>
  <c r="X126" i="6" a="1"/>
  <c r="X126" i="6" s="1"/>
  <c r="W126" i="6" a="1"/>
  <c r="W126" i="6" s="1"/>
  <c r="V126" i="6" a="1"/>
  <c r="V126" i="6" s="1"/>
  <c r="U126" i="6"/>
  <c r="U126" i="6" a="1"/>
  <c r="T126" i="6" a="1"/>
  <c r="T126" i="6" s="1"/>
  <c r="S126" i="6" a="1"/>
  <c r="S126" i="6" s="1"/>
  <c r="R126" i="6" a="1"/>
  <c r="R126" i="6" s="1"/>
  <c r="Q126" i="6"/>
  <c r="Q126" i="6" a="1"/>
  <c r="P126" i="6" a="1"/>
  <c r="P126" i="6" s="1"/>
  <c r="O126" i="6" a="1"/>
  <c r="O126" i="6" s="1"/>
  <c r="N126" i="6" a="1"/>
  <c r="N126" i="6" s="1"/>
  <c r="M126" i="6"/>
  <c r="M126" i="6" a="1"/>
  <c r="L126" i="6" a="1"/>
  <c r="L126" i="6" s="1"/>
  <c r="K126" i="6" a="1"/>
  <c r="K126" i="6" s="1"/>
  <c r="AI125" i="6" a="1"/>
  <c r="AI125" i="6" s="1"/>
  <c r="AH125" i="6"/>
  <c r="AH125" i="6" a="1"/>
  <c r="AG125" i="6" a="1"/>
  <c r="AG125" i="6" s="1"/>
  <c r="AF125" i="6" a="1"/>
  <c r="AF125" i="6" s="1"/>
  <c r="AE125" i="6" a="1"/>
  <c r="AE125" i="6" s="1"/>
  <c r="AD125" i="6"/>
  <c r="AD125" i="6" a="1"/>
  <c r="AC125" i="6" a="1"/>
  <c r="AC125" i="6" s="1"/>
  <c r="AB125" i="6" a="1"/>
  <c r="AB125" i="6" s="1"/>
  <c r="AA125" i="6" a="1"/>
  <c r="AA125" i="6" s="1"/>
  <c r="Z125" i="6"/>
  <c r="Z125" i="6" a="1"/>
  <c r="Y125" i="6" a="1"/>
  <c r="Y125" i="6" s="1"/>
  <c r="X125" i="6" a="1"/>
  <c r="X125" i="6" s="1"/>
  <c r="W125" i="6" a="1"/>
  <c r="W125" i="6" s="1"/>
  <c r="V125" i="6"/>
  <c r="V125" i="6" a="1"/>
  <c r="U125" i="6" a="1"/>
  <c r="U125" i="6" s="1"/>
  <c r="T125" i="6" a="1"/>
  <c r="T125" i="6" s="1"/>
  <c r="S125" i="6" a="1"/>
  <c r="S125" i="6" s="1"/>
  <c r="R125" i="6"/>
  <c r="R125" i="6" a="1"/>
  <c r="Q125" i="6" a="1"/>
  <c r="Q125" i="6" s="1"/>
  <c r="P125" i="6" a="1"/>
  <c r="P125" i="6" s="1"/>
  <c r="O125" i="6" a="1"/>
  <c r="O125" i="6" s="1"/>
  <c r="N125" i="6"/>
  <c r="N125" i="6" a="1"/>
  <c r="M125" i="6" a="1"/>
  <c r="M125" i="6" s="1"/>
  <c r="L125" i="6" a="1"/>
  <c r="L125" i="6" s="1"/>
  <c r="K125" i="6" a="1"/>
  <c r="K125" i="6" s="1"/>
  <c r="AI124" i="6"/>
  <c r="AI124" i="6" a="1"/>
  <c r="AH124" i="6" a="1"/>
  <c r="AH124" i="6" s="1"/>
  <c r="AG124" i="6" a="1"/>
  <c r="AG124" i="6" s="1"/>
  <c r="AF124" i="6" a="1"/>
  <c r="AF124" i="6" s="1"/>
  <c r="AE124" i="6"/>
  <c r="AE124" i="6" a="1"/>
  <c r="AD124" i="6" a="1"/>
  <c r="AD124" i="6" s="1"/>
  <c r="AC124" i="6" a="1"/>
  <c r="AC124" i="6" s="1"/>
  <c r="AB124" i="6" a="1"/>
  <c r="AB124" i="6" s="1"/>
  <c r="AA124" i="6"/>
  <c r="AA124" i="6" a="1"/>
  <c r="Z124" i="6" a="1"/>
  <c r="Z124" i="6" s="1"/>
  <c r="Y124" i="6" a="1"/>
  <c r="Y124" i="6" s="1"/>
  <c r="X124" i="6" a="1"/>
  <c r="X124" i="6" s="1"/>
  <c r="W124" i="6"/>
  <c r="W124" i="6" a="1"/>
  <c r="V124" i="6" a="1"/>
  <c r="V124" i="6" s="1"/>
  <c r="U124" i="6" a="1"/>
  <c r="U124" i="6" s="1"/>
  <c r="T124" i="6" a="1"/>
  <c r="T124" i="6" s="1"/>
  <c r="S124" i="6"/>
  <c r="S124" i="6" a="1"/>
  <c r="R124" i="6" a="1"/>
  <c r="R124" i="6" s="1"/>
  <c r="Q124" i="6" a="1"/>
  <c r="Q124" i="6" s="1"/>
  <c r="P124" i="6" a="1"/>
  <c r="P124" i="6" s="1"/>
  <c r="O124" i="6"/>
  <c r="O124" i="6" a="1"/>
  <c r="N124" i="6" a="1"/>
  <c r="N124" i="6" s="1"/>
  <c r="M124" i="6" a="1"/>
  <c r="M124" i="6" s="1"/>
  <c r="L124" i="6" a="1"/>
  <c r="L124" i="6" s="1"/>
  <c r="K124" i="6"/>
  <c r="K124" i="6" a="1"/>
  <c r="AI123" i="6" a="1"/>
  <c r="AI123" i="6" s="1"/>
  <c r="AH123" i="6" a="1"/>
  <c r="AH123" i="6" s="1"/>
  <c r="AG123" i="6" a="1"/>
  <c r="AG123" i="6" s="1"/>
  <c r="AF123" i="6"/>
  <c r="AF123" i="6" a="1"/>
  <c r="AE123" i="6" a="1"/>
  <c r="AE123" i="6" s="1"/>
  <c r="AD123" i="6" a="1"/>
  <c r="AD123" i="6" s="1"/>
  <c r="AC123" i="6" a="1"/>
  <c r="AC123" i="6" s="1"/>
  <c r="AB123" i="6"/>
  <c r="AB123" i="6" a="1"/>
  <c r="AA123" i="6" a="1"/>
  <c r="AA123" i="6" s="1"/>
  <c r="Z123" i="6" a="1"/>
  <c r="Z123" i="6" s="1"/>
  <c r="Y123" i="6" a="1"/>
  <c r="Y123" i="6" s="1"/>
  <c r="X123" i="6"/>
  <c r="X123" i="6" a="1"/>
  <c r="W123" i="6" a="1"/>
  <c r="W123" i="6" s="1"/>
  <c r="V123" i="6" a="1"/>
  <c r="V123" i="6" s="1"/>
  <c r="U123" i="6" a="1"/>
  <c r="U123" i="6" s="1"/>
  <c r="T123" i="6"/>
  <c r="T123" i="6" a="1"/>
  <c r="S123" i="6" a="1"/>
  <c r="S123" i="6" s="1"/>
  <c r="R123" i="6" a="1"/>
  <c r="R123" i="6" s="1"/>
  <c r="Q123" i="6" a="1"/>
  <c r="Q123" i="6" s="1"/>
  <c r="P123" i="6"/>
  <c r="P123" i="6" a="1"/>
  <c r="O123" i="6" a="1"/>
  <c r="O123" i="6" s="1"/>
  <c r="N123" i="6" a="1"/>
  <c r="N123" i="6" s="1"/>
  <c r="M123" i="6" a="1"/>
  <c r="M123" i="6" s="1"/>
  <c r="L123" i="6"/>
  <c r="L123" i="6" a="1"/>
  <c r="K123" i="6" a="1"/>
  <c r="K123" i="6" s="1"/>
  <c r="AI122" i="6" a="1"/>
  <c r="AI122" i="6" s="1"/>
  <c r="AH122" i="6" a="1"/>
  <c r="AH122" i="6" s="1"/>
  <c r="AG122" i="6"/>
  <c r="AG122" i="6" a="1"/>
  <c r="AF122" i="6" a="1"/>
  <c r="AF122" i="6" s="1"/>
  <c r="AE122" i="6" a="1"/>
  <c r="AE122" i="6" s="1"/>
  <c r="AD122" i="6" a="1"/>
  <c r="AD122" i="6" s="1"/>
  <c r="AC122" i="6"/>
  <c r="AC122" i="6" a="1"/>
  <c r="AB122" i="6" a="1"/>
  <c r="AB122" i="6" s="1"/>
  <c r="AA122" i="6" a="1"/>
  <c r="AA122" i="6" s="1"/>
  <c r="Z122" i="6" a="1"/>
  <c r="Z122" i="6" s="1"/>
  <c r="Y122" i="6"/>
  <c r="Y122" i="6" a="1"/>
  <c r="X122" i="6" a="1"/>
  <c r="X122" i="6" s="1"/>
  <c r="W122" i="6" a="1"/>
  <c r="W122" i="6" s="1"/>
  <c r="V122" i="6" a="1"/>
  <c r="V122" i="6" s="1"/>
  <c r="U122" i="6"/>
  <c r="U122" i="6" a="1"/>
  <c r="T122" i="6" a="1"/>
  <c r="T122" i="6" s="1"/>
  <c r="S122" i="6" a="1"/>
  <c r="S122" i="6" s="1"/>
  <c r="R122" i="6" a="1"/>
  <c r="R122" i="6" s="1"/>
  <c r="Q122" i="6"/>
  <c r="Q122" i="6" a="1"/>
  <c r="P122" i="6" a="1"/>
  <c r="P122" i="6" s="1"/>
  <c r="O122" i="6" a="1"/>
  <c r="O122" i="6" s="1"/>
  <c r="N122" i="6" a="1"/>
  <c r="N122" i="6" s="1"/>
  <c r="M122" i="6"/>
  <c r="M122" i="6" a="1"/>
  <c r="L122" i="6" a="1"/>
  <c r="L122" i="6" s="1"/>
  <c r="K122" i="6" a="1"/>
  <c r="K122" i="6" s="1"/>
  <c r="AI121" i="6" a="1"/>
  <c r="AI121" i="6" s="1"/>
  <c r="AH121" i="6"/>
  <c r="AH121" i="6" a="1"/>
  <c r="AG121" i="6" a="1"/>
  <c r="AG121" i="6" s="1"/>
  <c r="AF121" i="6" a="1"/>
  <c r="AF121" i="6" s="1"/>
  <c r="AE121" i="6" a="1"/>
  <c r="AE121" i="6" s="1"/>
  <c r="AD121" i="6"/>
  <c r="AD121" i="6" a="1"/>
  <c r="AC121" i="6" a="1"/>
  <c r="AC121" i="6" s="1"/>
  <c r="AB121" i="6" a="1"/>
  <c r="AB121" i="6" s="1"/>
  <c r="AA121" i="6" a="1"/>
  <c r="AA121" i="6" s="1"/>
  <c r="Z121" i="6"/>
  <c r="Z121" i="6" a="1"/>
  <c r="Y121" i="6"/>
  <c r="Y121" i="6" a="1"/>
  <c r="X121" i="6"/>
  <c r="X121" i="6" a="1"/>
  <c r="W121" i="6" a="1"/>
  <c r="W121" i="6" s="1"/>
  <c r="V121" i="6" a="1"/>
  <c r="V121" i="6" s="1"/>
  <c r="U121" i="6"/>
  <c r="U121" i="6" a="1"/>
  <c r="T121" i="6" a="1"/>
  <c r="T121" i="6" s="1"/>
  <c r="S121" i="6" a="1"/>
  <c r="S121" i="6" s="1"/>
  <c r="R121" i="6"/>
  <c r="R121" i="6" a="1"/>
  <c r="Q121" i="6"/>
  <c r="Q121" i="6" a="1"/>
  <c r="P121" i="6"/>
  <c r="P121" i="6" a="1"/>
  <c r="O121" i="6" a="1"/>
  <c r="O121" i="6" s="1"/>
  <c r="N121" i="6" a="1"/>
  <c r="N121" i="6" s="1"/>
  <c r="M121" i="6" a="1"/>
  <c r="M121" i="6" s="1"/>
  <c r="L121" i="6"/>
  <c r="L121" i="6" a="1"/>
  <c r="K121" i="6" a="1"/>
  <c r="K121" i="6" s="1"/>
  <c r="AI120" i="6" a="1"/>
  <c r="AI120" i="6" s="1"/>
  <c r="AH120" i="6" a="1"/>
  <c r="AH120" i="6" s="1"/>
  <c r="AG120" i="6" a="1"/>
  <c r="AG120" i="6" s="1"/>
  <c r="AF120" i="6"/>
  <c r="AF120" i="6" a="1"/>
  <c r="AE120" i="6" a="1"/>
  <c r="AE120" i="6" s="1"/>
  <c r="AD120" i="6"/>
  <c r="AD120" i="6" a="1"/>
  <c r="AC120" i="6" a="1"/>
  <c r="AC120" i="6" s="1"/>
  <c r="AB120" i="6" a="1"/>
  <c r="AB120" i="6" s="1"/>
  <c r="AA120" i="6" a="1"/>
  <c r="AA120" i="6" s="1"/>
  <c r="Z120" i="6"/>
  <c r="Z120" i="6" a="1"/>
  <c r="Y120" i="6" a="1"/>
  <c r="Y120" i="6" s="1"/>
  <c r="X120" i="6" a="1"/>
  <c r="X120" i="6" s="1"/>
  <c r="W120" i="6" a="1"/>
  <c r="W120" i="6" s="1"/>
  <c r="V120" i="6"/>
  <c r="V120" i="6" a="1"/>
  <c r="U120" i="6" a="1"/>
  <c r="U120" i="6" s="1"/>
  <c r="T120" i="6" a="1"/>
  <c r="T120" i="6" s="1"/>
  <c r="S120" i="6" a="1"/>
  <c r="S120" i="6" s="1"/>
  <c r="R120" i="6"/>
  <c r="R120" i="6" a="1"/>
  <c r="Q120" i="6" a="1"/>
  <c r="Q120" i="6" s="1"/>
  <c r="P120" i="6"/>
  <c r="P120" i="6" a="1"/>
  <c r="O120" i="6" a="1"/>
  <c r="O120" i="6" s="1"/>
  <c r="N120" i="6"/>
  <c r="N120" i="6" a="1"/>
  <c r="M120" i="6" a="1"/>
  <c r="M120" i="6" s="1"/>
  <c r="L120" i="6" a="1"/>
  <c r="L120" i="6" s="1"/>
  <c r="K120" i="6" a="1"/>
  <c r="K120" i="6" s="1"/>
  <c r="AI119" i="6" a="1"/>
  <c r="AI119" i="6" s="1"/>
  <c r="AH119" i="6" a="1"/>
  <c r="AH119" i="6" s="1"/>
  <c r="AG119" i="6" a="1"/>
  <c r="AG119" i="6" s="1"/>
  <c r="AF119" i="6"/>
  <c r="AF119" i="6" a="1"/>
  <c r="AE119" i="6" a="1"/>
  <c r="AE119" i="6" s="1"/>
  <c r="AD119" i="6"/>
  <c r="AD119" i="6" a="1"/>
  <c r="AC119" i="6" a="1"/>
  <c r="AC119" i="6" s="1"/>
  <c r="AB119" i="6"/>
  <c r="AB119" i="6" a="1"/>
  <c r="AA119" i="6" a="1"/>
  <c r="AA119" i="6" s="1"/>
  <c r="Z119" i="6" a="1"/>
  <c r="Z119" i="6" s="1"/>
  <c r="Y119" i="6" a="1"/>
  <c r="Y119" i="6" s="1"/>
  <c r="X119" i="6"/>
  <c r="X119" i="6" a="1"/>
  <c r="W119" i="6" a="1"/>
  <c r="W119" i="6" s="1"/>
  <c r="V119" i="6" a="1"/>
  <c r="V119" i="6" s="1"/>
  <c r="U119" i="6" a="1"/>
  <c r="U119" i="6" s="1"/>
  <c r="T119" i="6"/>
  <c r="T119" i="6" a="1"/>
  <c r="S119" i="6" a="1"/>
  <c r="S119" i="6" s="1"/>
  <c r="R119" i="6" a="1"/>
  <c r="R119" i="6" s="1"/>
  <c r="Q119" i="6" a="1"/>
  <c r="Q119" i="6" s="1"/>
  <c r="P119" i="6"/>
  <c r="P119" i="6" a="1"/>
  <c r="O119" i="6" a="1"/>
  <c r="O119" i="6" s="1"/>
  <c r="N119" i="6"/>
  <c r="N119" i="6" a="1"/>
  <c r="M119" i="6" a="1"/>
  <c r="M119" i="6" s="1"/>
  <c r="L119" i="6"/>
  <c r="L119" i="6" a="1"/>
  <c r="K119" i="6" a="1"/>
  <c r="K119" i="6" s="1"/>
  <c r="AI118" i="6" a="1"/>
  <c r="AI118" i="6" s="1"/>
  <c r="AH118" i="6"/>
  <c r="AH118" i="6" a="1"/>
  <c r="AG118" i="6" a="1"/>
  <c r="AG118" i="6" s="1"/>
  <c r="AF118" i="6" a="1"/>
  <c r="AF118" i="6" s="1"/>
  <c r="AE118" i="6" a="1"/>
  <c r="AE118" i="6" s="1"/>
  <c r="AD118" i="6"/>
  <c r="AD118" i="6" a="1"/>
  <c r="AC118" i="6" a="1"/>
  <c r="AC118" i="6" s="1"/>
  <c r="AB118" i="6"/>
  <c r="AB118" i="6" a="1"/>
  <c r="AA118" i="6" a="1"/>
  <c r="AA118" i="6" s="1"/>
  <c r="Z118" i="6"/>
  <c r="Z118" i="6" a="1"/>
  <c r="Y118" i="6" a="1"/>
  <c r="Y118" i="6" s="1"/>
  <c r="X118" i="6" a="1"/>
  <c r="X118" i="6" s="1"/>
  <c r="W118" i="6" a="1"/>
  <c r="W118" i="6" s="1"/>
  <c r="V118" i="6"/>
  <c r="V118" i="6" a="1"/>
  <c r="U118" i="6" a="1"/>
  <c r="U118" i="6" s="1"/>
  <c r="T118" i="6" a="1"/>
  <c r="T118" i="6" s="1"/>
  <c r="S118" i="6" a="1"/>
  <c r="S118" i="6" s="1"/>
  <c r="R118" i="6"/>
  <c r="R118" i="6" a="1"/>
  <c r="Q118" i="6" a="1"/>
  <c r="Q118" i="6" s="1"/>
  <c r="P118" i="6" a="1"/>
  <c r="P118" i="6" s="1"/>
  <c r="O118" i="6" a="1"/>
  <c r="O118" i="6" s="1"/>
  <c r="N118" i="6"/>
  <c r="N118" i="6" a="1"/>
  <c r="M118" i="6" a="1"/>
  <c r="M118" i="6" s="1"/>
  <c r="L118" i="6"/>
  <c r="L118" i="6" a="1"/>
  <c r="K118" i="6" a="1"/>
  <c r="K118" i="6" s="1"/>
  <c r="AI117" i="6" a="1"/>
  <c r="AI117" i="6" s="1"/>
  <c r="AH117" i="6" a="1"/>
  <c r="AH117" i="6" s="1"/>
  <c r="AG117" i="6" a="1"/>
  <c r="AG117" i="6" s="1"/>
  <c r="AF117" i="6"/>
  <c r="AF117" i="6" a="1"/>
  <c r="AE117" i="6" a="1"/>
  <c r="AE117" i="6" s="1"/>
  <c r="AD117" i="6" a="1"/>
  <c r="AD117" i="6" s="1"/>
  <c r="AC117" i="6" a="1"/>
  <c r="AC117" i="6" s="1"/>
  <c r="AB117" i="6" a="1"/>
  <c r="AB117" i="6" s="1"/>
  <c r="AA117" i="6" a="1"/>
  <c r="AA117" i="6" s="1"/>
  <c r="Z117" i="6" a="1"/>
  <c r="Z117" i="6" s="1"/>
  <c r="Y117" i="6" a="1"/>
  <c r="Y117" i="6" s="1"/>
  <c r="X117" i="6"/>
  <c r="X117" i="6" a="1"/>
  <c r="W117" i="6" a="1"/>
  <c r="W117" i="6" s="1"/>
  <c r="V117" i="6" a="1"/>
  <c r="V117" i="6" s="1"/>
  <c r="U117" i="6" a="1"/>
  <c r="U117" i="6" s="1"/>
  <c r="T117" i="6" a="1"/>
  <c r="T117" i="6" s="1"/>
  <c r="S117" i="6" a="1"/>
  <c r="S117" i="6" s="1"/>
  <c r="R117" i="6" a="1"/>
  <c r="R117" i="6" s="1"/>
  <c r="Q117" i="6" a="1"/>
  <c r="Q117" i="6" s="1"/>
  <c r="P117" i="6"/>
  <c r="P117" i="6" a="1"/>
  <c r="O117" i="6" a="1"/>
  <c r="O117" i="6" s="1"/>
  <c r="N117" i="6" a="1"/>
  <c r="N117" i="6" s="1"/>
  <c r="M117" i="6" a="1"/>
  <c r="M117" i="6" s="1"/>
  <c r="L117" i="6"/>
  <c r="L117" i="6" a="1"/>
  <c r="K117" i="6" a="1"/>
  <c r="K117" i="6" s="1"/>
  <c r="AI116" i="6" a="1"/>
  <c r="AI116" i="6" s="1"/>
  <c r="AH116" i="6" a="1"/>
  <c r="AH116" i="6" s="1"/>
  <c r="AG116" i="6" a="1"/>
  <c r="AG116" i="6" s="1"/>
  <c r="AF116" i="6" a="1"/>
  <c r="AF116" i="6" s="1"/>
  <c r="AE116" i="6" a="1"/>
  <c r="AE116" i="6" s="1"/>
  <c r="AD116" i="6" a="1"/>
  <c r="AD116" i="6" s="1"/>
  <c r="AC116" i="6" a="1"/>
  <c r="AC116" i="6" s="1"/>
  <c r="AB116" i="6" a="1"/>
  <c r="AB116" i="6" s="1"/>
  <c r="AA116" i="6" a="1"/>
  <c r="AA116" i="6" s="1"/>
  <c r="Z116" i="6" a="1"/>
  <c r="Z116" i="6" s="1"/>
  <c r="Y116" i="6" a="1"/>
  <c r="Y116" i="6" s="1"/>
  <c r="X116" i="6" a="1"/>
  <c r="X116" i="6" s="1"/>
  <c r="W116" i="6" a="1"/>
  <c r="W116" i="6" s="1"/>
  <c r="V116" i="6" a="1"/>
  <c r="V116" i="6" s="1"/>
  <c r="U116" i="6" a="1"/>
  <c r="U116" i="6" s="1"/>
  <c r="T116" i="6" a="1"/>
  <c r="T116" i="6" s="1"/>
  <c r="S116" i="6" a="1"/>
  <c r="S116" i="6" s="1"/>
  <c r="R116" i="6" a="1"/>
  <c r="R116" i="6" s="1"/>
  <c r="Q116" i="6" a="1"/>
  <c r="Q116" i="6" s="1"/>
  <c r="P116" i="6" a="1"/>
  <c r="P116" i="6" s="1"/>
  <c r="O116" i="6" a="1"/>
  <c r="O116" i="6" s="1"/>
  <c r="N116" i="6" a="1"/>
  <c r="N116" i="6" s="1"/>
  <c r="M116" i="6" a="1"/>
  <c r="M116" i="6" s="1"/>
  <c r="L116" i="6" a="1"/>
  <c r="L116" i="6" s="1"/>
  <c r="K116" i="6" a="1"/>
  <c r="K116" i="6" s="1"/>
  <c r="AI115" i="6" a="1"/>
  <c r="AI115" i="6" s="1"/>
  <c r="AH115" i="6" a="1"/>
  <c r="AH115" i="6" s="1"/>
  <c r="AG115" i="6" a="1"/>
  <c r="AG115" i="6" s="1"/>
  <c r="AF115" i="6" a="1"/>
  <c r="AF115" i="6" s="1"/>
  <c r="AE115" i="6" a="1"/>
  <c r="AE115" i="6" s="1"/>
  <c r="AD115" i="6" a="1"/>
  <c r="AD115" i="6" s="1"/>
  <c r="AC115" i="6" a="1"/>
  <c r="AC115" i="6" s="1"/>
  <c r="AB115" i="6" a="1"/>
  <c r="AB115" i="6" s="1"/>
  <c r="AA115" i="6" a="1"/>
  <c r="AA115" i="6" s="1"/>
  <c r="Z115" i="6" a="1"/>
  <c r="Z115" i="6" s="1"/>
  <c r="Y115" i="6" a="1"/>
  <c r="Y115" i="6" s="1"/>
  <c r="X115" i="6" a="1"/>
  <c r="X115" i="6" s="1"/>
  <c r="W115" i="6" a="1"/>
  <c r="W115" i="6" s="1"/>
  <c r="V115" i="6" a="1"/>
  <c r="V115" i="6" s="1"/>
  <c r="U115" i="6" a="1"/>
  <c r="U115" i="6" s="1"/>
  <c r="T115" i="6" a="1"/>
  <c r="T115" i="6" s="1"/>
  <c r="S115" i="6" a="1"/>
  <c r="S115" i="6" s="1"/>
  <c r="R115" i="6" a="1"/>
  <c r="R115" i="6" s="1"/>
  <c r="Q115" i="6" a="1"/>
  <c r="Q115" i="6" s="1"/>
  <c r="P115" i="6" a="1"/>
  <c r="P115" i="6" s="1"/>
  <c r="O115" i="6" a="1"/>
  <c r="O115" i="6" s="1"/>
  <c r="N115" i="6" a="1"/>
  <c r="N115" i="6" s="1"/>
  <c r="M115" i="6" a="1"/>
  <c r="M115" i="6" s="1"/>
  <c r="L115" i="6" a="1"/>
  <c r="L115" i="6" s="1"/>
  <c r="K115" i="6" a="1"/>
  <c r="K115" i="6" s="1"/>
  <c r="AI114" i="6" a="1"/>
  <c r="AI114" i="6" s="1"/>
  <c r="AH114" i="6" a="1"/>
  <c r="AH114" i="6" s="1"/>
  <c r="AG114" i="6" a="1"/>
  <c r="AG114" i="6" s="1"/>
  <c r="AF114" i="6"/>
  <c r="AF114" i="6" a="1"/>
  <c r="AE114" i="6" a="1"/>
  <c r="AE114" i="6" s="1"/>
  <c r="AD114" i="6" a="1"/>
  <c r="AD114" i="6" s="1"/>
  <c r="AC114" i="6" a="1"/>
  <c r="AC114" i="6" s="1"/>
  <c r="AB114" i="6" a="1"/>
  <c r="AB114" i="6" s="1"/>
  <c r="AA114" i="6" a="1"/>
  <c r="AA114" i="6" s="1"/>
  <c r="Z114" i="6" a="1"/>
  <c r="Z114" i="6" s="1"/>
  <c r="Y114" i="6" a="1"/>
  <c r="Y114" i="6" s="1"/>
  <c r="X114" i="6"/>
  <c r="X114" i="6" a="1"/>
  <c r="W114" i="6" a="1"/>
  <c r="W114" i="6" s="1"/>
  <c r="V114" i="6" a="1"/>
  <c r="V114" i="6" s="1"/>
  <c r="U114" i="6" a="1"/>
  <c r="U114" i="6" s="1"/>
  <c r="T114" i="6" a="1"/>
  <c r="T114" i="6" s="1"/>
  <c r="S114" i="6" a="1"/>
  <c r="S114" i="6" s="1"/>
  <c r="R114" i="6" a="1"/>
  <c r="R114" i="6" s="1"/>
  <c r="Q114" i="6" a="1"/>
  <c r="Q114" i="6" s="1"/>
  <c r="P114" i="6" a="1"/>
  <c r="P114" i="6" s="1"/>
  <c r="O114" i="6" a="1"/>
  <c r="O114" i="6" s="1"/>
  <c r="N114" i="6" a="1"/>
  <c r="N114" i="6" s="1"/>
  <c r="M114" i="6" a="1"/>
  <c r="M114" i="6" s="1"/>
  <c r="L114" i="6" a="1"/>
  <c r="L114" i="6" s="1"/>
  <c r="K114" i="6" a="1"/>
  <c r="K114" i="6" s="1"/>
  <c r="AI113" i="6" a="1"/>
  <c r="AI113" i="6" s="1"/>
  <c r="AH113" i="6" a="1"/>
  <c r="AH113" i="6" s="1"/>
  <c r="AG113" i="6" a="1"/>
  <c r="AG113" i="6" s="1"/>
  <c r="AF113" i="6" a="1"/>
  <c r="AF113" i="6" s="1"/>
  <c r="AE113" i="6" a="1"/>
  <c r="AE113" i="6" s="1"/>
  <c r="AD113" i="6" a="1"/>
  <c r="AD113" i="6" s="1"/>
  <c r="AC113" i="6" a="1"/>
  <c r="AC113" i="6" s="1"/>
  <c r="AB113" i="6"/>
  <c r="AB113" i="6" a="1"/>
  <c r="AA113" i="6" a="1"/>
  <c r="AA113" i="6" s="1"/>
  <c r="Z113" i="6" a="1"/>
  <c r="Z113" i="6" s="1"/>
  <c r="Y113" i="6" a="1"/>
  <c r="Y113" i="6" s="1"/>
  <c r="X113" i="6" a="1"/>
  <c r="X113" i="6" s="1"/>
  <c r="W113" i="6" a="1"/>
  <c r="W113" i="6" s="1"/>
  <c r="V113" i="6" a="1"/>
  <c r="V113" i="6" s="1"/>
  <c r="U113" i="6" a="1"/>
  <c r="U113" i="6" s="1"/>
  <c r="T113" i="6" a="1"/>
  <c r="T113" i="6" s="1"/>
  <c r="S113" i="6" a="1"/>
  <c r="S113" i="6" s="1"/>
  <c r="R113" i="6" a="1"/>
  <c r="R113" i="6" s="1"/>
  <c r="Q113" i="6" a="1"/>
  <c r="Q113" i="6" s="1"/>
  <c r="P113" i="6" a="1"/>
  <c r="P113" i="6" s="1"/>
  <c r="O113" i="6" a="1"/>
  <c r="O113" i="6" s="1"/>
  <c r="N113" i="6" a="1"/>
  <c r="N113" i="6" s="1"/>
  <c r="M113" i="6" a="1"/>
  <c r="M113" i="6" s="1"/>
  <c r="L113" i="6"/>
  <c r="L113" i="6" a="1"/>
  <c r="K113" i="6" a="1"/>
  <c r="K113" i="6" s="1"/>
  <c r="AI112" i="6" a="1"/>
  <c r="AI112" i="6" s="1"/>
  <c r="AH112" i="6" a="1"/>
  <c r="AH112" i="6" s="1"/>
  <c r="AG112" i="6" a="1"/>
  <c r="AG112" i="6" s="1"/>
  <c r="AF112" i="6"/>
  <c r="AF112" i="6" a="1"/>
  <c r="AE112" i="6" a="1"/>
  <c r="AE112" i="6" s="1"/>
  <c r="AD112" i="6" a="1"/>
  <c r="AD112" i="6" s="1"/>
  <c r="AC112" i="6" a="1"/>
  <c r="AC112" i="6" s="1"/>
  <c r="AB112" i="6" a="1"/>
  <c r="AB112" i="6" s="1"/>
  <c r="AA112" i="6" a="1"/>
  <c r="AA112" i="6" s="1"/>
  <c r="Z112" i="6" a="1"/>
  <c r="Z112" i="6" s="1"/>
  <c r="Y112" i="6" a="1"/>
  <c r="Y112" i="6" s="1"/>
  <c r="X112" i="6"/>
  <c r="X112" i="6" a="1"/>
  <c r="W112" i="6" a="1"/>
  <c r="W112" i="6" s="1"/>
  <c r="V112" i="6" a="1"/>
  <c r="V112" i="6" s="1"/>
  <c r="U112" i="6" a="1"/>
  <c r="U112" i="6" s="1"/>
  <c r="T112" i="6" a="1"/>
  <c r="T112" i="6" s="1"/>
  <c r="S112" i="6" a="1"/>
  <c r="S112" i="6" s="1"/>
  <c r="R112" i="6" a="1"/>
  <c r="R112" i="6" s="1"/>
  <c r="Q112" i="6" a="1"/>
  <c r="Q112" i="6" s="1"/>
  <c r="P112" i="6" a="1"/>
  <c r="P112" i="6" s="1"/>
  <c r="O112" i="6" a="1"/>
  <c r="O112" i="6" s="1"/>
  <c r="N112" i="6" a="1"/>
  <c r="N112" i="6" s="1"/>
  <c r="M112" i="6" a="1"/>
  <c r="M112" i="6" s="1"/>
  <c r="L112" i="6" a="1"/>
  <c r="L112" i="6" s="1"/>
  <c r="K112" i="6" a="1"/>
  <c r="K112" i="6" s="1"/>
  <c r="AI111" i="6" a="1"/>
  <c r="AI111" i="6" s="1"/>
  <c r="AH111" i="6" a="1"/>
  <c r="AH111" i="6" s="1"/>
  <c r="AG111" i="6" a="1"/>
  <c r="AG111" i="6" s="1"/>
  <c r="AF111" i="6" a="1"/>
  <c r="AF111" i="6" s="1"/>
  <c r="AE111" i="6" a="1"/>
  <c r="AE111" i="6" s="1"/>
  <c r="AD111" i="6" a="1"/>
  <c r="AD111" i="6" s="1"/>
  <c r="AC111" i="6" a="1"/>
  <c r="AC111" i="6" s="1"/>
  <c r="AB111" i="6"/>
  <c r="AB111" i="6" a="1"/>
  <c r="AA111" i="6" a="1"/>
  <c r="AA111" i="6" s="1"/>
  <c r="Z111" i="6" a="1"/>
  <c r="Z111" i="6" s="1"/>
  <c r="Y111" i="6" a="1"/>
  <c r="Y111" i="6" s="1"/>
  <c r="X111" i="6" a="1"/>
  <c r="X111" i="6" s="1"/>
  <c r="W111" i="6" a="1"/>
  <c r="W111" i="6" s="1"/>
  <c r="V111" i="6" a="1"/>
  <c r="V111" i="6" s="1"/>
  <c r="U111" i="6" a="1"/>
  <c r="U111" i="6" s="1"/>
  <c r="T111" i="6" a="1"/>
  <c r="T111" i="6" s="1"/>
  <c r="S111" i="6" a="1"/>
  <c r="S111" i="6" s="1"/>
  <c r="R111" i="6" a="1"/>
  <c r="R111" i="6" s="1"/>
  <c r="Q111" i="6" a="1"/>
  <c r="Q111" i="6" s="1"/>
  <c r="P111" i="6" a="1"/>
  <c r="P111" i="6" s="1"/>
  <c r="O111" i="6" a="1"/>
  <c r="O111" i="6" s="1"/>
  <c r="N111" i="6" a="1"/>
  <c r="N111" i="6" s="1"/>
  <c r="M111" i="6" a="1"/>
  <c r="M111" i="6" s="1"/>
  <c r="L111" i="6"/>
  <c r="L111" i="6" a="1"/>
  <c r="K111" i="6" a="1"/>
  <c r="K111" i="6" s="1"/>
  <c r="AI110" i="6" a="1"/>
  <c r="AI110" i="6" s="1"/>
  <c r="AH110" i="6" a="1"/>
  <c r="AH110" i="6" s="1"/>
  <c r="AG110" i="6" a="1"/>
  <c r="AG110" i="6" s="1"/>
  <c r="AF110" i="6"/>
  <c r="AF110" i="6" a="1"/>
  <c r="AE110" i="6" a="1"/>
  <c r="AE110" i="6" s="1"/>
  <c r="AD110" i="6" a="1"/>
  <c r="AD110" i="6" s="1"/>
  <c r="AC110" i="6" a="1"/>
  <c r="AC110" i="6" s="1"/>
  <c r="AB110" i="6" a="1"/>
  <c r="AB110" i="6" s="1"/>
  <c r="AA110" i="6" a="1"/>
  <c r="AA110" i="6" s="1"/>
  <c r="Z110" i="6" a="1"/>
  <c r="Z110" i="6" s="1"/>
  <c r="Y110" i="6" a="1"/>
  <c r="Y110" i="6" s="1"/>
  <c r="X110" i="6" a="1"/>
  <c r="X110" i="6" s="1"/>
  <c r="W110" i="6" a="1"/>
  <c r="W110" i="6" s="1"/>
  <c r="V110" i="6" a="1"/>
  <c r="V110" i="6" s="1"/>
  <c r="U110" i="6" a="1"/>
  <c r="U110" i="6" s="1"/>
  <c r="T110" i="6" a="1"/>
  <c r="T110" i="6" s="1"/>
  <c r="S110" i="6" a="1"/>
  <c r="S110" i="6" s="1"/>
  <c r="R110" i="6" a="1"/>
  <c r="R110" i="6" s="1"/>
  <c r="Q110" i="6" a="1"/>
  <c r="Q110" i="6" s="1"/>
  <c r="P110" i="6"/>
  <c r="P110" i="6" a="1"/>
  <c r="O110" i="6" a="1"/>
  <c r="O110" i="6" s="1"/>
  <c r="N110" i="6" a="1"/>
  <c r="N110" i="6" s="1"/>
  <c r="M110" i="6" a="1"/>
  <c r="M110" i="6" s="1"/>
  <c r="L110" i="6" a="1"/>
  <c r="L110" i="6" s="1"/>
  <c r="K110" i="6" a="1"/>
  <c r="K110" i="6" s="1"/>
  <c r="AI109" i="6" a="1"/>
  <c r="AI109" i="6" s="1"/>
  <c r="AH109" i="6" a="1"/>
  <c r="AH109" i="6" s="1"/>
  <c r="AG109" i="6" a="1"/>
  <c r="AG109" i="6" s="1"/>
  <c r="AF109" i="6" a="1"/>
  <c r="AF109" i="6" s="1"/>
  <c r="AE109" i="6" a="1"/>
  <c r="AE109" i="6" s="1"/>
  <c r="AD109" i="6" a="1"/>
  <c r="AD109" i="6" s="1"/>
  <c r="AC109" i="6" a="1"/>
  <c r="AC109" i="6" s="1"/>
  <c r="AB109" i="6"/>
  <c r="AB109" i="6" a="1"/>
  <c r="AA109" i="6" a="1"/>
  <c r="AA109" i="6" s="1"/>
  <c r="Z109" i="6" a="1"/>
  <c r="Z109" i="6" s="1"/>
  <c r="Y109" i="6" a="1"/>
  <c r="Y109" i="6" s="1"/>
  <c r="X109" i="6" a="1"/>
  <c r="X109" i="6" s="1"/>
  <c r="W109" i="6" a="1"/>
  <c r="W109" i="6" s="1"/>
  <c r="V109" i="6" a="1"/>
  <c r="V109" i="6" s="1"/>
  <c r="U109" i="6" a="1"/>
  <c r="U109" i="6" s="1"/>
  <c r="T109" i="6" a="1"/>
  <c r="T109" i="6" s="1"/>
  <c r="S109" i="6" a="1"/>
  <c r="S109" i="6" s="1"/>
  <c r="R109" i="6" a="1"/>
  <c r="R109" i="6" s="1"/>
  <c r="Q109" i="6" a="1"/>
  <c r="Q109" i="6" s="1"/>
  <c r="P109" i="6" a="1"/>
  <c r="P109" i="6" s="1"/>
  <c r="O109" i="6" a="1"/>
  <c r="O109" i="6" s="1"/>
  <c r="N109" i="6" a="1"/>
  <c r="N109" i="6" s="1"/>
  <c r="M109" i="6" a="1"/>
  <c r="M109" i="6" s="1"/>
  <c r="L109" i="6"/>
  <c r="L109" i="6" a="1"/>
  <c r="K109" i="6" a="1"/>
  <c r="K109" i="6" s="1"/>
  <c r="AI108" i="6" a="1"/>
  <c r="AI108" i="6" s="1"/>
  <c r="AH108" i="6" a="1"/>
  <c r="AH108" i="6" s="1"/>
  <c r="AG108" i="6" a="1"/>
  <c r="AG108" i="6" s="1"/>
  <c r="AF108" i="6"/>
  <c r="AF108" i="6" a="1"/>
  <c r="AE108" i="6" a="1"/>
  <c r="AE108" i="6" s="1"/>
  <c r="AD108" i="6" a="1"/>
  <c r="AD108" i="6" s="1"/>
  <c r="AC108" i="6" a="1"/>
  <c r="AC108" i="6" s="1"/>
  <c r="AB108" i="6" a="1"/>
  <c r="AB108" i="6" s="1"/>
  <c r="AA108" i="6" a="1"/>
  <c r="AA108" i="6" s="1"/>
  <c r="Z108" i="6" a="1"/>
  <c r="Z108" i="6" s="1"/>
  <c r="Y108" i="6" a="1"/>
  <c r="Y108" i="6" s="1"/>
  <c r="X108" i="6" a="1"/>
  <c r="X108" i="6" s="1"/>
  <c r="W108" i="6" a="1"/>
  <c r="W108" i="6" s="1"/>
  <c r="V108" i="6" a="1"/>
  <c r="V108" i="6" s="1"/>
  <c r="U108" i="6" a="1"/>
  <c r="U108" i="6" s="1"/>
  <c r="T108" i="6" a="1"/>
  <c r="T108" i="6" s="1"/>
  <c r="S108" i="6" a="1"/>
  <c r="S108" i="6" s="1"/>
  <c r="R108" i="6" a="1"/>
  <c r="R108" i="6" s="1"/>
  <c r="Q108" i="6" a="1"/>
  <c r="Q108" i="6" s="1"/>
  <c r="P108" i="6" a="1"/>
  <c r="P108" i="6" s="1"/>
  <c r="O108" i="6" a="1"/>
  <c r="O108" i="6" s="1"/>
  <c r="N108" i="6" a="1"/>
  <c r="N108" i="6" s="1"/>
  <c r="M108" i="6" a="1"/>
  <c r="M108" i="6" s="1"/>
  <c r="L108" i="6" a="1"/>
  <c r="L108" i="6" s="1"/>
  <c r="K108" i="6" a="1"/>
  <c r="K108" i="6" s="1"/>
  <c r="AI107" i="6" a="1"/>
  <c r="AI107" i="6" s="1"/>
  <c r="AH107" i="6" a="1"/>
  <c r="AH107" i="6" s="1"/>
  <c r="AG107" i="6" a="1"/>
  <c r="AG107" i="6" s="1"/>
  <c r="AF107" i="6" a="1"/>
  <c r="AF107" i="6" s="1"/>
  <c r="AE107" i="6" a="1"/>
  <c r="AE107" i="6" s="1"/>
  <c r="AD107" i="6" a="1"/>
  <c r="AD107" i="6" s="1"/>
  <c r="AC107" i="6" a="1"/>
  <c r="AC107" i="6" s="1"/>
  <c r="AB107" i="6"/>
  <c r="AB107" i="6" a="1"/>
  <c r="AA107" i="6" a="1"/>
  <c r="AA107" i="6" s="1"/>
  <c r="Z107" i="6" a="1"/>
  <c r="Z107" i="6" s="1"/>
  <c r="Y107" i="6" a="1"/>
  <c r="Y107" i="6" s="1"/>
  <c r="X107" i="6" a="1"/>
  <c r="X107" i="6" s="1"/>
  <c r="W107" i="6" a="1"/>
  <c r="W107" i="6" s="1"/>
  <c r="V107" i="6" a="1"/>
  <c r="V107" i="6" s="1"/>
  <c r="U107" i="6" a="1"/>
  <c r="U107" i="6" s="1"/>
  <c r="T107" i="6"/>
  <c r="T107" i="6" a="1"/>
  <c r="S107" i="6" a="1"/>
  <c r="S107" i="6" s="1"/>
  <c r="R107" i="6" a="1"/>
  <c r="R107" i="6" s="1"/>
  <c r="Q107" i="6" a="1"/>
  <c r="Q107" i="6" s="1"/>
  <c r="P107" i="6" a="1"/>
  <c r="P107" i="6" s="1"/>
  <c r="O107" i="6" a="1"/>
  <c r="O107" i="6" s="1"/>
  <c r="N107" i="6" a="1"/>
  <c r="N107" i="6" s="1"/>
  <c r="M107" i="6" a="1"/>
  <c r="M107" i="6" s="1"/>
  <c r="L107" i="6" a="1"/>
  <c r="L107" i="6" s="1"/>
  <c r="K107" i="6" a="1"/>
  <c r="K107" i="6" s="1"/>
  <c r="AI106" i="6" a="1"/>
  <c r="AI106" i="6" s="1"/>
  <c r="AH106" i="6" a="1"/>
  <c r="AH106" i="6" s="1"/>
  <c r="AG106" i="6" a="1"/>
  <c r="AG106" i="6" s="1"/>
  <c r="AF106" i="6"/>
  <c r="AF106" i="6" a="1"/>
  <c r="AE106" i="6" a="1"/>
  <c r="AE106" i="6" s="1"/>
  <c r="AD106" i="6" a="1"/>
  <c r="AD106" i="6" s="1"/>
  <c r="AC106" i="6" a="1"/>
  <c r="AC106" i="6" s="1"/>
  <c r="AB106" i="6" a="1"/>
  <c r="AB106" i="6" s="1"/>
  <c r="AA106" i="6" a="1"/>
  <c r="AA106" i="6" s="1"/>
  <c r="Z106" i="6" a="1"/>
  <c r="Z106" i="6" s="1"/>
  <c r="Y106" i="6" a="1"/>
  <c r="Y106" i="6" s="1"/>
  <c r="X106" i="6"/>
  <c r="X106" i="6" a="1"/>
  <c r="W106" i="6" a="1"/>
  <c r="W106" i="6" s="1"/>
  <c r="V106" i="6" a="1"/>
  <c r="V106" i="6" s="1"/>
  <c r="U106" i="6" a="1"/>
  <c r="U106" i="6" s="1"/>
  <c r="T106" i="6" a="1"/>
  <c r="T106" i="6" s="1"/>
  <c r="S106" i="6" a="1"/>
  <c r="S106" i="6" s="1"/>
  <c r="R106" i="6" a="1"/>
  <c r="R106" i="6" s="1"/>
  <c r="Q106" i="6" a="1"/>
  <c r="Q106" i="6" s="1"/>
  <c r="P106" i="6"/>
  <c r="P106" i="6" a="1"/>
  <c r="O106" i="6" a="1"/>
  <c r="O106" i="6" s="1"/>
  <c r="N106" i="6" a="1"/>
  <c r="N106" i="6" s="1"/>
  <c r="M106" i="6" a="1"/>
  <c r="M106" i="6" s="1"/>
  <c r="L106" i="6" a="1"/>
  <c r="L106" i="6" s="1"/>
  <c r="K106" i="6" a="1"/>
  <c r="K106" i="6" s="1"/>
  <c r="AI105" i="6" a="1"/>
  <c r="AI105" i="6" s="1"/>
  <c r="AH105" i="6" a="1"/>
  <c r="AH105" i="6" s="1"/>
  <c r="AG105" i="6" a="1"/>
  <c r="AG105" i="6" s="1"/>
  <c r="AF105" i="6"/>
  <c r="AF105" i="6" a="1"/>
  <c r="AE105" i="6" a="1"/>
  <c r="AE105" i="6" s="1"/>
  <c r="AD105" i="6" a="1"/>
  <c r="AD105" i="6" s="1"/>
  <c r="AC105" i="6" a="1"/>
  <c r="AC105" i="6" s="1"/>
  <c r="AB105" i="6"/>
  <c r="AB105" i="6" a="1"/>
  <c r="AA105" i="6" a="1"/>
  <c r="AA105" i="6" s="1"/>
  <c r="Z105" i="6" a="1"/>
  <c r="Z105" i="6" s="1"/>
  <c r="Y105" i="6" a="1"/>
  <c r="Y105" i="6" s="1"/>
  <c r="X105" i="6" a="1"/>
  <c r="X105" i="6" s="1"/>
  <c r="W105" i="6" a="1"/>
  <c r="W105" i="6" s="1"/>
  <c r="V105" i="6" a="1"/>
  <c r="V105" i="6" s="1"/>
  <c r="U105" i="6" a="1"/>
  <c r="U105" i="6" s="1"/>
  <c r="T105" i="6"/>
  <c r="T105" i="6" a="1"/>
  <c r="S105" i="6" a="1"/>
  <c r="S105" i="6" s="1"/>
  <c r="R105" i="6" a="1"/>
  <c r="R105" i="6" s="1"/>
  <c r="Q105" i="6" a="1"/>
  <c r="Q105" i="6" s="1"/>
  <c r="P105" i="6" a="1"/>
  <c r="P105" i="6" s="1"/>
  <c r="O105" i="6" a="1"/>
  <c r="O105" i="6" s="1"/>
  <c r="N105" i="6" a="1"/>
  <c r="N105" i="6" s="1"/>
  <c r="M105" i="6" a="1"/>
  <c r="M105" i="6" s="1"/>
  <c r="L105" i="6" a="1"/>
  <c r="L105" i="6" s="1"/>
  <c r="K105" i="6" a="1"/>
  <c r="K105" i="6" s="1"/>
  <c r="AI104" i="6" a="1"/>
  <c r="AI104" i="6" s="1"/>
  <c r="AH104" i="6" a="1"/>
  <c r="AH104" i="6" s="1"/>
  <c r="AG104" i="6" a="1"/>
  <c r="AG104" i="6" s="1"/>
  <c r="AF104" i="6"/>
  <c r="AF104" i="6" a="1"/>
  <c r="AE104" i="6" a="1"/>
  <c r="AE104" i="6" s="1"/>
  <c r="AD104" i="6" a="1"/>
  <c r="AD104" i="6" s="1"/>
  <c r="AC104" i="6" a="1"/>
  <c r="AC104" i="6" s="1"/>
  <c r="AB104" i="6"/>
  <c r="AB104" i="6" a="1"/>
  <c r="AA104" i="6" a="1"/>
  <c r="AA104" i="6" s="1"/>
  <c r="Z104" i="6" a="1"/>
  <c r="Z104" i="6" s="1"/>
  <c r="Y104" i="6" a="1"/>
  <c r="Y104" i="6" s="1"/>
  <c r="X104" i="6" a="1"/>
  <c r="X104" i="6" s="1"/>
  <c r="W104" i="6" a="1"/>
  <c r="W104" i="6" s="1"/>
  <c r="V104" i="6" a="1"/>
  <c r="V104" i="6" s="1"/>
  <c r="U104" i="6" a="1"/>
  <c r="U104" i="6" s="1"/>
  <c r="T104" i="6" a="1"/>
  <c r="T104" i="6" s="1"/>
  <c r="S104" i="6" a="1"/>
  <c r="S104" i="6" s="1"/>
  <c r="R104" i="6" a="1"/>
  <c r="R104" i="6" s="1"/>
  <c r="Q104" i="6" a="1"/>
  <c r="Q104" i="6" s="1"/>
  <c r="P104" i="6" a="1"/>
  <c r="P104" i="6" s="1"/>
  <c r="O104" i="6" a="1"/>
  <c r="O104" i="6" s="1"/>
  <c r="N104" i="6" a="1"/>
  <c r="N104" i="6" s="1"/>
  <c r="M104" i="6" a="1"/>
  <c r="M104" i="6" s="1"/>
  <c r="L104" i="6" a="1"/>
  <c r="L104" i="6" s="1"/>
  <c r="K104" i="6" a="1"/>
  <c r="K104" i="6" s="1"/>
  <c r="AI103" i="6" a="1"/>
  <c r="AI103" i="6" s="1"/>
  <c r="AH103" i="6" a="1"/>
  <c r="AH103" i="6" s="1"/>
  <c r="AG103" i="6" a="1"/>
  <c r="AG103" i="6" s="1"/>
  <c r="AF103" i="6" a="1"/>
  <c r="AF103" i="6" s="1"/>
  <c r="AE103" i="6" a="1"/>
  <c r="AE103" i="6" s="1"/>
  <c r="AD103" i="6" a="1"/>
  <c r="AD103" i="6" s="1"/>
  <c r="AC103" i="6" a="1"/>
  <c r="AC103" i="6" s="1"/>
  <c r="AB103" i="6"/>
  <c r="AB103" i="6" a="1"/>
  <c r="AA103" i="6" a="1"/>
  <c r="AA103" i="6" s="1"/>
  <c r="Z103" i="6" a="1"/>
  <c r="Z103" i="6" s="1"/>
  <c r="Y103" i="6" a="1"/>
  <c r="Y103" i="6" s="1"/>
  <c r="X103" i="6"/>
  <c r="X103" i="6" a="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a="1"/>
  <c r="M103" i="6" s="1"/>
  <c r="L103" i="6" a="1"/>
  <c r="L103" i="6" s="1"/>
  <c r="K103" i="6" a="1"/>
  <c r="K103" i="6" s="1"/>
  <c r="AI102" i="6" a="1"/>
  <c r="AI102" i="6" s="1"/>
  <c r="AH102" i="6" a="1"/>
  <c r="AH102" i="6" s="1"/>
  <c r="AG102" i="6" a="1"/>
  <c r="AG102" i="6" s="1"/>
  <c r="AF102" i="6"/>
  <c r="AF102" i="6" a="1"/>
  <c r="AE102" i="6" a="1"/>
  <c r="AE102" i="6" s="1"/>
  <c r="AD102" i="6" a="1"/>
  <c r="AD102" i="6" s="1"/>
  <c r="AC102" i="6" a="1"/>
  <c r="AC102" i="6" s="1"/>
  <c r="AB102" i="6" a="1"/>
  <c r="AB102" i="6" s="1"/>
  <c r="AA102" i="6" a="1"/>
  <c r="AA102" i="6" s="1"/>
  <c r="Z102" i="6" a="1"/>
  <c r="Z102" i="6" s="1"/>
  <c r="Y102" i="6" a="1"/>
  <c r="Y102" i="6" s="1"/>
  <c r="X102" i="6"/>
  <c r="X102" i="6" a="1"/>
  <c r="W102" i="6" a="1"/>
  <c r="W102" i="6" s="1"/>
  <c r="V102" i="6" a="1"/>
  <c r="V102" i="6" s="1"/>
  <c r="U102" i="6" a="1"/>
  <c r="U102" i="6" s="1"/>
  <c r="T102" i="6" a="1"/>
  <c r="T102" i="6" s="1"/>
  <c r="S102" i="6" a="1"/>
  <c r="S102" i="6" s="1"/>
  <c r="R102" i="6" a="1"/>
  <c r="R102" i="6" s="1"/>
  <c r="Q102" i="6" a="1"/>
  <c r="Q102" i="6" s="1"/>
  <c r="P102" i="6"/>
  <c r="P102" i="6" a="1"/>
  <c r="O102" i="6" a="1"/>
  <c r="O102" i="6" s="1"/>
  <c r="N102" i="6" a="1"/>
  <c r="N102" i="6" s="1"/>
  <c r="M102" i="6" a="1"/>
  <c r="M102" i="6" s="1"/>
  <c r="L102" i="6" a="1"/>
  <c r="L102" i="6" s="1"/>
  <c r="K102" i="6" a="1"/>
  <c r="K102" i="6" s="1"/>
  <c r="AI101" i="6" a="1"/>
  <c r="AI101" i="6" s="1"/>
  <c r="AH101" i="6" a="1"/>
  <c r="AH101" i="6" s="1"/>
  <c r="AG101" i="6" a="1"/>
  <c r="AG101" i="6" s="1"/>
  <c r="AF101" i="6" a="1"/>
  <c r="AF101" i="6" s="1"/>
  <c r="AE101" i="6" a="1"/>
  <c r="AE101" i="6" s="1"/>
  <c r="AD101" i="6" a="1"/>
  <c r="AD101" i="6" s="1"/>
  <c r="AC101" i="6" a="1"/>
  <c r="AC101" i="6" s="1"/>
  <c r="AB101" i="6"/>
  <c r="AB101" i="6" a="1"/>
  <c r="AA101" i="6" a="1"/>
  <c r="AA101" i="6" s="1"/>
  <c r="Z101" i="6" a="1"/>
  <c r="Z101" i="6" s="1"/>
  <c r="Y101" i="6" a="1"/>
  <c r="Y101" i="6" s="1"/>
  <c r="X101" i="6" a="1"/>
  <c r="X101" i="6" s="1"/>
  <c r="W101" i="6" a="1"/>
  <c r="W101" i="6" s="1"/>
  <c r="V101" i="6" a="1"/>
  <c r="V101" i="6" s="1"/>
  <c r="U101" i="6" a="1"/>
  <c r="U101" i="6" s="1"/>
  <c r="T101" i="6" a="1"/>
  <c r="T101" i="6" s="1"/>
  <c r="S101" i="6" a="1"/>
  <c r="S101" i="6" s="1"/>
  <c r="R101" i="6" a="1"/>
  <c r="R101" i="6" s="1"/>
  <c r="Q101" i="6" a="1"/>
  <c r="Q101" i="6" s="1"/>
  <c r="P101" i="6"/>
  <c r="P101" i="6" a="1"/>
  <c r="O101" i="6" a="1"/>
  <c r="O101" i="6" s="1"/>
  <c r="N101" i="6" a="1"/>
  <c r="N101" i="6" s="1"/>
  <c r="M101" i="6" a="1"/>
  <c r="M101" i="6" s="1"/>
  <c r="L101" i="6" a="1"/>
  <c r="L101" i="6" s="1"/>
  <c r="K101" i="6" a="1"/>
  <c r="K101" i="6" s="1"/>
  <c r="AI100" i="6" a="1"/>
  <c r="AI100" i="6" s="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a="1"/>
  <c r="Y100" i="6" s="1"/>
  <c r="X100" i="6"/>
  <c r="X100" i="6" a="1"/>
  <c r="W100" i="6" a="1"/>
  <c r="W100" i="6" s="1"/>
  <c r="V100" i="6" a="1"/>
  <c r="V100" i="6" s="1"/>
  <c r="U100" i="6" a="1"/>
  <c r="U100" i="6" s="1"/>
  <c r="T100" i="6" a="1"/>
  <c r="T100" i="6" s="1"/>
  <c r="S100" i="6" a="1"/>
  <c r="S100" i="6" s="1"/>
  <c r="R100" i="6" a="1"/>
  <c r="R100" i="6" s="1"/>
  <c r="Q100" i="6" a="1"/>
  <c r="Q100" i="6" s="1"/>
  <c r="P100" i="6" a="1"/>
  <c r="P100" i="6" s="1"/>
  <c r="O100" i="6" a="1"/>
  <c r="O100" i="6" s="1"/>
  <c r="N100" i="6" a="1"/>
  <c r="N100" i="6" s="1"/>
  <c r="M100" i="6" a="1"/>
  <c r="M100" i="6" s="1"/>
  <c r="L100" i="6"/>
  <c r="L100" i="6" a="1"/>
  <c r="K100" i="6" a="1"/>
  <c r="K100" i="6" s="1"/>
  <c r="AI99" i="6" a="1"/>
  <c r="AI99" i="6" s="1"/>
  <c r="AH99" i="6" a="1"/>
  <c r="AH99" i="6" s="1"/>
  <c r="AG99" i="6" a="1"/>
  <c r="AG99" i="6" s="1"/>
  <c r="AF99" i="6" a="1"/>
  <c r="AF99" i="6" s="1"/>
  <c r="AE99" i="6" a="1"/>
  <c r="AE99" i="6" s="1"/>
  <c r="AD99" i="6" a="1"/>
  <c r="AD99" i="6" s="1"/>
  <c r="AC99" i="6" a="1"/>
  <c r="AC99" i="6" s="1"/>
  <c r="AB99" i="6" a="1"/>
  <c r="AB99" i="6" s="1"/>
  <c r="AA99" i="6" a="1"/>
  <c r="AA99" i="6" s="1"/>
  <c r="Z99" i="6" a="1"/>
  <c r="Z99" i="6" s="1"/>
  <c r="Y99" i="6" a="1"/>
  <c r="Y99" i="6" s="1"/>
  <c r="X99" i="6" a="1"/>
  <c r="X99" i="6" s="1"/>
  <c r="W99" i="6" a="1"/>
  <c r="W99" i="6" s="1"/>
  <c r="V99" i="6" a="1"/>
  <c r="V99" i="6" s="1"/>
  <c r="U99" i="6" a="1"/>
  <c r="U99" i="6" s="1"/>
  <c r="T99" i="6"/>
  <c r="T99" i="6" a="1"/>
  <c r="S99" i="6" a="1"/>
  <c r="S99" i="6" s="1"/>
  <c r="R99" i="6" a="1"/>
  <c r="R99" i="6" s="1"/>
  <c r="Q99" i="6" a="1"/>
  <c r="Q99" i="6" s="1"/>
  <c r="P99" i="6" a="1"/>
  <c r="P99" i="6" s="1"/>
  <c r="O99" i="6" a="1"/>
  <c r="O99" i="6" s="1"/>
  <c r="N99" i="6" a="1"/>
  <c r="N99" i="6" s="1"/>
  <c r="M99" i="6" a="1"/>
  <c r="M99" i="6" s="1"/>
  <c r="L99" i="6" a="1"/>
  <c r="L99" i="6" s="1"/>
  <c r="K99" i="6" a="1"/>
  <c r="K99" i="6" s="1"/>
  <c r="AI98" i="6" a="1"/>
  <c r="AI98" i="6" s="1"/>
  <c r="AH98" i="6" a="1"/>
  <c r="AH98" i="6" s="1"/>
  <c r="AG98" i="6" a="1"/>
  <c r="AG98" i="6" s="1"/>
  <c r="AF98" i="6" a="1"/>
  <c r="AF98" i="6" s="1"/>
  <c r="AE98" i="6" a="1"/>
  <c r="AE98" i="6" s="1"/>
  <c r="AD98" i="6"/>
  <c r="AD98" i="6" a="1"/>
  <c r="AC98" i="6" a="1"/>
  <c r="AC98" i="6" s="1"/>
  <c r="AB98" i="6" a="1"/>
  <c r="AB98" i="6" s="1"/>
  <c r="AA98" i="6" a="1"/>
  <c r="AA98" i="6" s="1"/>
  <c r="Z98" i="6" a="1"/>
  <c r="Z98" i="6" s="1"/>
  <c r="Y98" i="6" a="1"/>
  <c r="Y98" i="6" s="1"/>
  <c r="X98" i="6" a="1"/>
  <c r="X98" i="6" s="1"/>
  <c r="W98" i="6" a="1"/>
  <c r="W98" i="6" s="1"/>
  <c r="V98" i="6" a="1"/>
  <c r="V98" i="6" s="1"/>
  <c r="U98" i="6" a="1"/>
  <c r="U98" i="6" s="1"/>
  <c r="T98" i="6"/>
  <c r="T98" i="6" a="1"/>
  <c r="S98" i="6" a="1"/>
  <c r="S98" i="6" s="1"/>
  <c r="R98" i="6" a="1"/>
  <c r="R98" i="6" s="1"/>
  <c r="Q98" i="6" a="1"/>
  <c r="Q98" i="6" s="1"/>
  <c r="P98" i="6"/>
  <c r="P98" i="6" a="1"/>
  <c r="O98" i="6" a="1"/>
  <c r="O98" i="6" s="1"/>
  <c r="N98" i="6"/>
  <c r="N98" i="6" a="1"/>
  <c r="M98" i="6" a="1"/>
  <c r="M98" i="6" s="1"/>
  <c r="L98" i="6" a="1"/>
  <c r="L98" i="6" s="1"/>
  <c r="K98" i="6" a="1"/>
  <c r="K98" i="6" s="1"/>
  <c r="AI97" i="6" a="1"/>
  <c r="AI97" i="6" s="1"/>
  <c r="AH97" i="6" a="1"/>
  <c r="AH97" i="6" s="1"/>
  <c r="AG97" i="6" a="1"/>
  <c r="AG97" i="6" s="1"/>
  <c r="AF97" i="6"/>
  <c r="AF97" i="6" a="1"/>
  <c r="AE97" i="6" a="1"/>
  <c r="AE97" i="6" s="1"/>
  <c r="AD97" i="6" a="1"/>
  <c r="AD97" i="6" s="1"/>
  <c r="AC97" i="6" a="1"/>
  <c r="AC97" i="6" s="1"/>
  <c r="AB97" i="6"/>
  <c r="AB97" i="6" a="1"/>
  <c r="AA97" i="6" a="1"/>
  <c r="AA97" i="6" s="1"/>
  <c r="Z97" i="6" a="1"/>
  <c r="Z97" i="6" s="1"/>
  <c r="Y97" i="6" a="1"/>
  <c r="Y97" i="6" s="1"/>
  <c r="X97" i="6" a="1"/>
  <c r="X97" i="6" s="1"/>
  <c r="W97" i="6" a="1"/>
  <c r="W97" i="6" s="1"/>
  <c r="V97" i="6" a="1"/>
  <c r="V97" i="6" s="1"/>
  <c r="U97" i="6" a="1"/>
  <c r="U97" i="6" s="1"/>
  <c r="T97" i="6"/>
  <c r="T97" i="6" a="1"/>
  <c r="S97" i="6" a="1"/>
  <c r="S97" i="6" s="1"/>
  <c r="R97" i="6" a="1"/>
  <c r="R97" i="6" s="1"/>
  <c r="Q97" i="6" a="1"/>
  <c r="Q97" i="6" s="1"/>
  <c r="P97" i="6" a="1"/>
  <c r="P97" i="6" s="1"/>
  <c r="O97" i="6" a="1"/>
  <c r="O97" i="6" s="1"/>
  <c r="N97" i="6" a="1"/>
  <c r="N97" i="6" s="1"/>
  <c r="M97" i="6" a="1"/>
  <c r="M97" i="6" s="1"/>
  <c r="L97" i="6"/>
  <c r="L97" i="6" a="1"/>
  <c r="K97" i="6" a="1"/>
  <c r="K97" i="6" s="1"/>
  <c r="AI96" i="6" a="1"/>
  <c r="AI96" i="6" s="1"/>
  <c r="AH96" i="6" a="1"/>
  <c r="AH96" i="6" s="1"/>
  <c r="AG96" i="6" a="1"/>
  <c r="AG96" i="6" s="1"/>
  <c r="AF96" i="6"/>
  <c r="AF96" i="6" a="1"/>
  <c r="AE96" i="6" a="1"/>
  <c r="AE96" i="6" s="1"/>
  <c r="AD96" i="6" a="1"/>
  <c r="AD96" i="6" s="1"/>
  <c r="AC96" i="6" a="1"/>
  <c r="AC96" i="6" s="1"/>
  <c r="AB96" i="6" a="1"/>
  <c r="AB96" i="6" s="1"/>
  <c r="AA96" i="6" a="1"/>
  <c r="AA96" i="6" s="1"/>
  <c r="Z96" i="6" a="1"/>
  <c r="Z96" i="6" s="1"/>
  <c r="Y96" i="6" a="1"/>
  <c r="Y96" i="6" s="1"/>
  <c r="X96" i="6"/>
  <c r="X96" i="6" a="1"/>
  <c r="W96" i="6" a="1"/>
  <c r="W96" i="6" s="1"/>
  <c r="V96" i="6" a="1"/>
  <c r="V96" i="6" s="1"/>
  <c r="U96" i="6" a="1"/>
  <c r="U96" i="6" s="1"/>
  <c r="T96" i="6" a="1"/>
  <c r="T96" i="6" s="1"/>
  <c r="S96" i="6" a="1"/>
  <c r="S96" i="6" s="1"/>
  <c r="R96" i="6" a="1"/>
  <c r="R96" i="6" s="1"/>
  <c r="Q96" i="6" a="1"/>
  <c r="Q96" i="6" s="1"/>
  <c r="P96" i="6"/>
  <c r="P96" i="6" a="1"/>
  <c r="O96" i="6" a="1"/>
  <c r="O96" i="6" s="1"/>
  <c r="N96" i="6" a="1"/>
  <c r="N96" i="6" s="1"/>
  <c r="M96" i="6" a="1"/>
  <c r="M96" i="6" s="1"/>
  <c r="L96" i="6"/>
  <c r="L96" i="6" a="1"/>
  <c r="K96" i="6" a="1"/>
  <c r="K96" i="6" s="1"/>
  <c r="AI95" i="6" a="1"/>
  <c r="AI95" i="6" s="1"/>
  <c r="AH95" i="6" a="1"/>
  <c r="AH95" i="6" s="1"/>
  <c r="AG95" i="6" a="1"/>
  <c r="AG95" i="6" s="1"/>
  <c r="AF95" i="6" a="1"/>
  <c r="AF95" i="6" s="1"/>
  <c r="AE95" i="6" a="1"/>
  <c r="AE95" i="6" s="1"/>
  <c r="AD95" i="6" a="1"/>
  <c r="AD95" i="6" s="1"/>
  <c r="AC95" i="6" a="1"/>
  <c r="AC95" i="6" s="1"/>
  <c r="AB95" i="6"/>
  <c r="AB95" i="6" a="1"/>
  <c r="AA95" i="6" a="1"/>
  <c r="AA95" i="6" s="1"/>
  <c r="Z95" i="6" a="1"/>
  <c r="Z95" i="6" s="1"/>
  <c r="Y95" i="6" a="1"/>
  <c r="Y95" i="6" s="1"/>
  <c r="X95" i="6"/>
  <c r="X95" i="6" a="1"/>
  <c r="W95" i="6" a="1"/>
  <c r="W95" i="6" s="1"/>
  <c r="V95" i="6" a="1"/>
  <c r="V95" i="6" s="1"/>
  <c r="U95" i="6" a="1"/>
  <c r="U95" i="6" s="1"/>
  <c r="T95" i="6" a="1"/>
  <c r="T95" i="6" s="1"/>
  <c r="S95" i="6" a="1"/>
  <c r="S95" i="6" s="1"/>
  <c r="R95" i="6"/>
  <c r="R95" i="6" a="1"/>
  <c r="Q95" i="6" a="1"/>
  <c r="Q95" i="6" s="1"/>
  <c r="P95" i="6" a="1"/>
  <c r="P95" i="6" s="1"/>
  <c r="O95" i="6" a="1"/>
  <c r="O95" i="6" s="1"/>
  <c r="N95" i="6" a="1"/>
  <c r="N95" i="6" s="1"/>
  <c r="M95" i="6" a="1"/>
  <c r="M95" i="6" s="1"/>
  <c r="L95" i="6"/>
  <c r="L95" i="6" a="1"/>
  <c r="K95" i="6" a="1"/>
  <c r="K95" i="6" s="1"/>
  <c r="AI94" i="6" a="1"/>
  <c r="AI94" i="6" s="1"/>
  <c r="AH94" i="6" a="1"/>
  <c r="AH94" i="6" s="1"/>
  <c r="AG94" i="6" a="1"/>
  <c r="AG94" i="6" s="1"/>
  <c r="AF94" i="6" a="1"/>
  <c r="AF94" i="6" s="1"/>
  <c r="AE94" i="6" a="1"/>
  <c r="AE94" i="6" s="1"/>
  <c r="AD94" i="6"/>
  <c r="AD94" i="6" a="1"/>
  <c r="AC94" i="6" a="1"/>
  <c r="AC94" i="6" s="1"/>
  <c r="AB94" i="6" a="1"/>
  <c r="AB94" i="6" s="1"/>
  <c r="AA94" i="6" a="1"/>
  <c r="AA94" i="6" s="1"/>
  <c r="Z94" i="6" a="1"/>
  <c r="Z94" i="6" s="1"/>
  <c r="Y94" i="6" a="1"/>
  <c r="Y94" i="6" s="1"/>
  <c r="X94" i="6"/>
  <c r="X94" i="6" a="1"/>
  <c r="W94" i="6" a="1"/>
  <c r="W94" i="6" s="1"/>
  <c r="V94" i="6" a="1"/>
  <c r="V94" i="6" s="1"/>
  <c r="U94" i="6" a="1"/>
  <c r="U94" i="6" s="1"/>
  <c r="T94" i="6" a="1"/>
  <c r="T94" i="6" s="1"/>
  <c r="S94" i="6" a="1"/>
  <c r="S94" i="6" s="1"/>
  <c r="R94" i="6" a="1"/>
  <c r="R94" i="6" s="1"/>
  <c r="Q94" i="6" a="1"/>
  <c r="Q94" i="6" s="1"/>
  <c r="P94" i="6"/>
  <c r="P94" i="6" a="1"/>
  <c r="O94" i="6" a="1"/>
  <c r="O94" i="6" s="1"/>
  <c r="N94" i="6" a="1"/>
  <c r="N94" i="6" s="1"/>
  <c r="M94" i="6" a="1"/>
  <c r="M94" i="6" s="1"/>
  <c r="L94" i="6" a="1"/>
  <c r="L94" i="6" s="1"/>
  <c r="K94" i="6" a="1"/>
  <c r="K94" i="6" s="1"/>
  <c r="AI93" i="6" a="1"/>
  <c r="AI93" i="6" s="1"/>
  <c r="AH93" i="6" a="1"/>
  <c r="AH93" i="6" s="1"/>
  <c r="AG93" i="6" a="1"/>
  <c r="AG93" i="6" s="1"/>
  <c r="AF93" i="6" a="1"/>
  <c r="AF93" i="6" s="1"/>
  <c r="AE93" i="6" a="1"/>
  <c r="AE93" i="6" s="1"/>
  <c r="AD93" i="6" a="1"/>
  <c r="AD93" i="6" s="1"/>
  <c r="AC93" i="6" a="1"/>
  <c r="AC93" i="6" s="1"/>
  <c r="AB93" i="6"/>
  <c r="AB93" i="6" a="1"/>
  <c r="AA93" i="6" a="1"/>
  <c r="AA93" i="6" s="1"/>
  <c r="Z93" i="6" a="1"/>
  <c r="Z93" i="6" s="1"/>
  <c r="Y93" i="6" a="1"/>
  <c r="Y93" i="6" s="1"/>
  <c r="X93" i="6" a="1"/>
  <c r="X93" i="6" s="1"/>
  <c r="W93" i="6" a="1"/>
  <c r="W93" i="6" s="1"/>
  <c r="V93" i="6" a="1"/>
  <c r="V93" i="6" s="1"/>
  <c r="U93" i="6" a="1"/>
  <c r="U93" i="6" s="1"/>
  <c r="T93" i="6" a="1"/>
  <c r="T93" i="6" s="1"/>
  <c r="S93" i="6" a="1"/>
  <c r="S93" i="6" s="1"/>
  <c r="R93" i="6" a="1"/>
  <c r="R93" i="6" s="1"/>
  <c r="Q93" i="6" a="1"/>
  <c r="Q93" i="6" s="1"/>
  <c r="P93" i="6"/>
  <c r="P93" i="6" a="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c r="AB92" i="6" a="1"/>
  <c r="AA92" i="6" a="1"/>
  <c r="AA92" i="6" s="1"/>
  <c r="Z92" i="6" a="1"/>
  <c r="Z92" i="6" s="1"/>
  <c r="Y92" i="6" a="1"/>
  <c r="Y92" i="6" s="1"/>
  <c r="X92" i="6" a="1"/>
  <c r="X92" i="6" s="1"/>
  <c r="W92" i="6" a="1"/>
  <c r="W92" i="6" s="1"/>
  <c r="V92" i="6"/>
  <c r="V92" i="6" a="1"/>
  <c r="U92" i="6" a="1"/>
  <c r="U92" i="6" s="1"/>
  <c r="T92" i="6" a="1"/>
  <c r="T92" i="6" s="1"/>
  <c r="S92" i="6" a="1"/>
  <c r="S92" i="6" s="1"/>
  <c r="R92" i="6" a="1"/>
  <c r="R92" i="6" s="1"/>
  <c r="Q92" i="6" a="1"/>
  <c r="Q92" i="6" s="1"/>
  <c r="P92" i="6"/>
  <c r="P92" i="6" a="1"/>
  <c r="O92" i="6" a="1"/>
  <c r="O92" i="6" s="1"/>
  <c r="N92" i="6" a="1"/>
  <c r="N92" i="6" s="1"/>
  <c r="M92" i="6" a="1"/>
  <c r="M92" i="6" s="1"/>
  <c r="L92" i="6" a="1"/>
  <c r="L92" i="6" s="1"/>
  <c r="K92" i="6" a="1"/>
  <c r="K92" i="6" s="1"/>
  <c r="AI91" i="6" a="1"/>
  <c r="AI91" i="6" s="1"/>
  <c r="AH91" i="6"/>
  <c r="AH91" i="6" a="1"/>
  <c r="AG91" i="6" a="1"/>
  <c r="AG91" i="6" s="1"/>
  <c r="AF91" i="6"/>
  <c r="AF91" i="6" a="1"/>
  <c r="AE91" i="6" a="1"/>
  <c r="AE91" i="6" s="1"/>
  <c r="AD91" i="6" a="1"/>
  <c r="AD91" i="6" s="1"/>
  <c r="AC91" i="6" a="1"/>
  <c r="AC91" i="6" s="1"/>
  <c r="AB91" i="6"/>
  <c r="AB91" i="6" a="1"/>
  <c r="AA91" i="6" a="1"/>
  <c r="AA91" i="6" s="1"/>
  <c r="Z91" i="6" a="1"/>
  <c r="Z91" i="6" s="1"/>
  <c r="Y91" i="6" a="1"/>
  <c r="Y91" i="6" s="1"/>
  <c r="X91" i="6"/>
  <c r="X91" i="6" a="1"/>
  <c r="W91" i="6" a="1"/>
  <c r="W91" i="6" s="1"/>
  <c r="V91" i="6" a="1"/>
  <c r="V91" i="6" s="1"/>
  <c r="U91" i="6" a="1"/>
  <c r="U91" i="6" s="1"/>
  <c r="T91" i="6" a="1"/>
  <c r="T91" i="6" s="1"/>
  <c r="S91" i="6" a="1"/>
  <c r="S91" i="6" s="1"/>
  <c r="R91" i="6" a="1"/>
  <c r="R91" i="6" s="1"/>
  <c r="Q91" i="6" a="1"/>
  <c r="Q91" i="6" s="1"/>
  <c r="P91" i="6"/>
  <c r="P91" i="6" a="1"/>
  <c r="O91" i="6" a="1"/>
  <c r="O91" i="6" s="1"/>
  <c r="N91" i="6" a="1"/>
  <c r="N91" i="6" s="1"/>
  <c r="M91" i="6" a="1"/>
  <c r="M91" i="6" s="1"/>
  <c r="L91" i="6" a="1"/>
  <c r="L91" i="6" s="1"/>
  <c r="K91" i="6" a="1"/>
  <c r="K91" i="6" s="1"/>
  <c r="AI90" i="6" a="1"/>
  <c r="AI90" i="6" s="1"/>
  <c r="AH90" i="6" a="1"/>
  <c r="AH90" i="6" s="1"/>
  <c r="AG90" i="6" a="1"/>
  <c r="AG90" i="6" s="1"/>
  <c r="AF90" i="6"/>
  <c r="AF90" i="6" a="1"/>
  <c r="AE90" i="6" a="1"/>
  <c r="AE90" i="6" s="1"/>
  <c r="AD90" i="6" a="1"/>
  <c r="AD90" i="6" s="1"/>
  <c r="AC90" i="6" a="1"/>
  <c r="AC90" i="6" s="1"/>
  <c r="AB90" i="6"/>
  <c r="AB90" i="6" a="1"/>
  <c r="AA90" i="6" a="1"/>
  <c r="AA90" i="6" s="1"/>
  <c r="Z90" i="6" a="1"/>
  <c r="Z90" i="6" s="1"/>
  <c r="Y90" i="6" a="1"/>
  <c r="Y90" i="6" s="1"/>
  <c r="X90" i="6" a="1"/>
  <c r="X90" i="6" s="1"/>
  <c r="W90" i="6" a="1"/>
  <c r="W90" i="6" s="1"/>
  <c r="V90" i="6" a="1"/>
  <c r="V90" i="6" s="1"/>
  <c r="U90" i="6" a="1"/>
  <c r="U90" i="6" s="1"/>
  <c r="T90" i="6" a="1"/>
  <c r="T90" i="6" s="1"/>
  <c r="S90" i="6" a="1"/>
  <c r="S90" i="6" s="1"/>
  <c r="R90" i="6" a="1"/>
  <c r="R90" i="6" s="1"/>
  <c r="Q90" i="6" a="1"/>
  <c r="Q90" i="6" s="1"/>
  <c r="P90" i="6"/>
  <c r="P90" i="6" a="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c r="AB89" i="6" a="1"/>
  <c r="AA89" i="6" a="1"/>
  <c r="AA89" i="6" s="1"/>
  <c r="Z89" i="6" a="1"/>
  <c r="Z89" i="6" s="1"/>
  <c r="Y89" i="6" a="1"/>
  <c r="Y89" i="6" s="1"/>
  <c r="X89" i="6" a="1"/>
  <c r="X89" i="6" s="1"/>
  <c r="W89" i="6" a="1"/>
  <c r="W89" i="6" s="1"/>
  <c r="V89" i="6" a="1"/>
  <c r="V89" i="6" s="1"/>
  <c r="U89" i="6" a="1"/>
  <c r="U89" i="6" s="1"/>
  <c r="T89" i="6"/>
  <c r="T89" i="6" a="1"/>
  <c r="S89" i="6" a="1"/>
  <c r="S89" i="6" s="1"/>
  <c r="R89" i="6" a="1"/>
  <c r="R89" i="6" s="1"/>
  <c r="Q89" i="6" a="1"/>
  <c r="Q89" i="6" s="1"/>
  <c r="P89" i="6" a="1"/>
  <c r="P89" i="6" s="1"/>
  <c r="O89" i="6" a="1"/>
  <c r="O89" i="6" s="1"/>
  <c r="N89" i="6" a="1"/>
  <c r="N89" i="6" s="1"/>
  <c r="M89" i="6" a="1"/>
  <c r="M89" i="6" s="1"/>
  <c r="L89" i="6"/>
  <c r="L89" i="6" a="1"/>
  <c r="K89" i="6" a="1"/>
  <c r="K89" i="6" s="1"/>
  <c r="AI88" i="6" a="1"/>
  <c r="AI88" i="6" s="1"/>
  <c r="AH88" i="6" a="1"/>
  <c r="AH88" i="6" s="1"/>
  <c r="AG88" i="6" a="1"/>
  <c r="AG88" i="6" s="1"/>
  <c r="AF88" i="6"/>
  <c r="AF88" i="6" a="1"/>
  <c r="AE88" i="6" a="1"/>
  <c r="AE88" i="6" s="1"/>
  <c r="AD88" i="6" a="1"/>
  <c r="AD88" i="6" s="1"/>
  <c r="AC88" i="6" a="1"/>
  <c r="AC88" i="6" s="1"/>
  <c r="AB88" i="6" a="1"/>
  <c r="AB88" i="6" s="1"/>
  <c r="AA88" i="6" a="1"/>
  <c r="AA88" i="6" s="1"/>
  <c r="Z88" i="6" a="1"/>
  <c r="Z88" i="6" s="1"/>
  <c r="Y88" i="6" a="1"/>
  <c r="Y88" i="6" s="1"/>
  <c r="X88" i="6"/>
  <c r="X88" i="6" a="1"/>
  <c r="W88" i="6" a="1"/>
  <c r="W88" i="6" s="1"/>
  <c r="V88" i="6" a="1"/>
  <c r="V88" i="6" s="1"/>
  <c r="U88" i="6" a="1"/>
  <c r="U88" i="6" s="1"/>
  <c r="T88" i="6"/>
  <c r="T88" i="6" a="1"/>
  <c r="S88" i="6" a="1"/>
  <c r="S88" i="6" s="1"/>
  <c r="R88" i="6" a="1"/>
  <c r="R88" i="6" s="1"/>
  <c r="Q88" i="6" a="1"/>
  <c r="Q88" i="6" s="1"/>
  <c r="P88" i="6"/>
  <c r="P88" i="6" a="1"/>
  <c r="O88" i="6" a="1"/>
  <c r="O88" i="6" s="1"/>
  <c r="N88" i="6" a="1"/>
  <c r="N88" i="6" s="1"/>
  <c r="M88" i="6" a="1"/>
  <c r="M88" i="6" s="1"/>
  <c r="L88" i="6" a="1"/>
  <c r="L88" i="6" s="1"/>
  <c r="K88" i="6" a="1"/>
  <c r="K88" i="6" s="1"/>
  <c r="AI87" i="6" a="1"/>
  <c r="AI87" i="6" s="1"/>
  <c r="AH87" i="6" a="1"/>
  <c r="AH87" i="6" s="1"/>
  <c r="AG87" i="6" a="1"/>
  <c r="AG87" i="6" s="1"/>
  <c r="AF87" i="6"/>
  <c r="AF87" i="6" a="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a="1"/>
  <c r="U87" i="6" s="1"/>
  <c r="T87" i="6"/>
  <c r="T87" i="6" a="1"/>
  <c r="S87" i="6" a="1"/>
  <c r="S87" i="6" s="1"/>
  <c r="R87" i="6" a="1"/>
  <c r="R87" i="6" s="1"/>
  <c r="Q87" i="6" a="1"/>
  <c r="Q87" i="6" s="1"/>
  <c r="P87" i="6" a="1"/>
  <c r="P87" i="6" s="1"/>
  <c r="O87" i="6" a="1"/>
  <c r="O87" i="6" s="1"/>
  <c r="N87" i="6" a="1"/>
  <c r="N87" i="6" s="1"/>
  <c r="M87" i="6" a="1"/>
  <c r="M87" i="6" s="1"/>
  <c r="L87" i="6"/>
  <c r="L87" i="6" a="1"/>
  <c r="K87" i="6" a="1"/>
  <c r="K87" i="6" s="1"/>
  <c r="AI86" i="6" a="1"/>
  <c r="AI86" i="6" s="1"/>
  <c r="AH86" i="6" a="1"/>
  <c r="AH86" i="6" s="1"/>
  <c r="AG86" i="6" a="1"/>
  <c r="AG86" i="6" s="1"/>
  <c r="AF86" i="6" a="1"/>
  <c r="AF86" i="6" s="1"/>
  <c r="AE86" i="6" a="1"/>
  <c r="AE86" i="6" s="1"/>
  <c r="AD86" i="6" a="1"/>
  <c r="AD86" i="6" s="1"/>
  <c r="AC86" i="6" a="1"/>
  <c r="AC86" i="6" s="1"/>
  <c r="AB86" i="6" a="1"/>
  <c r="AB86" i="6" s="1"/>
  <c r="AA86" i="6" a="1"/>
  <c r="AA86" i="6" s="1"/>
  <c r="Z86" i="6" a="1"/>
  <c r="Z86" i="6" s="1"/>
  <c r="Y86" i="6" a="1"/>
  <c r="Y86" i="6" s="1"/>
  <c r="X86" i="6"/>
  <c r="X86" i="6" a="1"/>
  <c r="W86" i="6" a="1"/>
  <c r="W86" i="6" s="1"/>
  <c r="V86" i="6" a="1"/>
  <c r="V86" i="6" s="1"/>
  <c r="U86" i="6" a="1"/>
  <c r="U86" i="6" s="1"/>
  <c r="T86" i="6"/>
  <c r="T86" i="6" a="1"/>
  <c r="S86" i="6" a="1"/>
  <c r="S86" i="6" s="1"/>
  <c r="R86" i="6" a="1"/>
  <c r="R86" i="6" s="1"/>
  <c r="Q86" i="6" a="1"/>
  <c r="Q86" i="6" s="1"/>
  <c r="P86" i="6"/>
  <c r="P86" i="6" a="1"/>
  <c r="O86" i="6" a="1"/>
  <c r="O86" i="6" s="1"/>
  <c r="N86" i="6" a="1"/>
  <c r="N86" i="6" s="1"/>
  <c r="M86" i="6" a="1"/>
  <c r="M86" i="6" s="1"/>
  <c r="L86" i="6"/>
  <c r="L86" i="6" a="1"/>
  <c r="K86" i="6" a="1"/>
  <c r="K86" i="6" s="1"/>
  <c r="AI85" i="6" a="1"/>
  <c r="AI85" i="6" s="1"/>
  <c r="AH85" i="6" a="1"/>
  <c r="AH85" i="6" s="1"/>
  <c r="AG85" i="6" a="1"/>
  <c r="AG85" i="6" s="1"/>
  <c r="AF85" i="6"/>
  <c r="AF85" i="6" a="1"/>
  <c r="AE85" i="6" a="1"/>
  <c r="AE85" i="6" s="1"/>
  <c r="AD85" i="6" a="1"/>
  <c r="AD85" i="6" s="1"/>
  <c r="AC85" i="6" a="1"/>
  <c r="AC85" i="6" s="1"/>
  <c r="AB85" i="6"/>
  <c r="AB85" i="6" a="1"/>
  <c r="AA85" i="6" a="1"/>
  <c r="AA85" i="6" s="1"/>
  <c r="Z85" i="6" a="1"/>
  <c r="Z85" i="6" s="1"/>
  <c r="Y85" i="6" a="1"/>
  <c r="Y85" i="6" s="1"/>
  <c r="X85" i="6"/>
  <c r="X85" i="6" a="1"/>
  <c r="W85" i="6" a="1"/>
  <c r="W85" i="6" s="1"/>
  <c r="V85" i="6" a="1"/>
  <c r="V85" i="6" s="1"/>
  <c r="U85" i="6" a="1"/>
  <c r="U85" i="6" s="1"/>
  <c r="T85" i="6" a="1"/>
  <c r="T85" i="6" s="1"/>
  <c r="S85" i="6" a="1"/>
  <c r="S85" i="6" s="1"/>
  <c r="R85" i="6" a="1"/>
  <c r="R85" i="6" s="1"/>
  <c r="Q85" i="6" a="1"/>
  <c r="Q85" i="6" s="1"/>
  <c r="P85" i="6" a="1"/>
  <c r="P85" i="6" s="1"/>
  <c r="O85" i="6" a="1"/>
  <c r="O85" i="6" s="1"/>
  <c r="N85" i="6" a="1"/>
  <c r="N85" i="6" s="1"/>
  <c r="M85" i="6" a="1"/>
  <c r="M85" i="6" s="1"/>
  <c r="L85" i="6"/>
  <c r="L85" i="6" a="1"/>
  <c r="K85" i="6" a="1"/>
  <c r="K85" i="6" s="1"/>
  <c r="AI84" i="6" a="1"/>
  <c r="AI84" i="6" s="1"/>
  <c r="AH84" i="6" a="1"/>
  <c r="AH84" i="6" s="1"/>
  <c r="AG84" i="6" a="1"/>
  <c r="AG84" i="6" s="1"/>
  <c r="AF84" i="6"/>
  <c r="AF84" i="6" a="1"/>
  <c r="AE84" i="6" a="1"/>
  <c r="AE84" i="6" s="1"/>
  <c r="AD84" i="6" a="1"/>
  <c r="AD84" i="6" s="1"/>
  <c r="AC84" i="6" a="1"/>
  <c r="AC84" i="6" s="1"/>
  <c r="AB84" i="6" a="1"/>
  <c r="AB84" i="6" s="1"/>
  <c r="AA84" i="6" a="1"/>
  <c r="AA84" i="6" s="1"/>
  <c r="Z84" i="6" a="1"/>
  <c r="Z84" i="6" s="1"/>
  <c r="Y84" i="6" a="1"/>
  <c r="Y84" i="6" s="1"/>
  <c r="X84" i="6" a="1"/>
  <c r="X84" i="6" s="1"/>
  <c r="W84" i="6" a="1"/>
  <c r="W84" i="6" s="1"/>
  <c r="V84" i="6" a="1"/>
  <c r="V84" i="6" s="1"/>
  <c r="U84" i="6" a="1"/>
  <c r="U84" i="6" s="1"/>
  <c r="T84" i="6" a="1"/>
  <c r="T84" i="6" s="1"/>
  <c r="S84" i="6" a="1"/>
  <c r="S84" i="6" s="1"/>
  <c r="R84" i="6" a="1"/>
  <c r="R84" i="6" s="1"/>
  <c r="Q84" i="6" a="1"/>
  <c r="Q84" i="6" s="1"/>
  <c r="P84" i="6"/>
  <c r="P84" i="6" a="1"/>
  <c r="O84" i="6" a="1"/>
  <c r="O84" i="6" s="1"/>
  <c r="N84" i="6" a="1"/>
  <c r="N84" i="6" s="1"/>
  <c r="M84" i="6" a="1"/>
  <c r="M84" i="6" s="1"/>
  <c r="L84" i="6" a="1"/>
  <c r="L84" i="6" s="1"/>
  <c r="K84" i="6" a="1"/>
  <c r="K84" i="6" s="1"/>
  <c r="AI83" i="6" a="1"/>
  <c r="AI83" i="6" s="1"/>
  <c r="AH83" i="6" a="1"/>
  <c r="AH83" i="6" s="1"/>
  <c r="AG83" i="6" a="1"/>
  <c r="AG83" i="6" s="1"/>
  <c r="AF83" i="6" a="1"/>
  <c r="AF83" i="6" s="1"/>
  <c r="AE83" i="6" a="1"/>
  <c r="AE83" i="6" s="1"/>
  <c r="AD83" i="6" a="1"/>
  <c r="AD83" i="6" s="1"/>
  <c r="AC83" i="6" a="1"/>
  <c r="AC83" i="6" s="1"/>
  <c r="AB83" i="6"/>
  <c r="AB83" i="6" a="1"/>
  <c r="AA83" i="6" a="1"/>
  <c r="AA83" i="6" s="1"/>
  <c r="Z83" i="6" a="1"/>
  <c r="Z83" i="6" s="1"/>
  <c r="Y83" i="6" a="1"/>
  <c r="Y83" i="6" s="1"/>
  <c r="X83" i="6" a="1"/>
  <c r="X83" i="6" s="1"/>
  <c r="W83" i="6" a="1"/>
  <c r="W83" i="6" s="1"/>
  <c r="V83" i="6" a="1"/>
  <c r="V83" i="6" s="1"/>
  <c r="U83" i="6" a="1"/>
  <c r="U83" i="6" s="1"/>
  <c r="T83" i="6"/>
  <c r="T83" i="6" a="1"/>
  <c r="S83" i="6" a="1"/>
  <c r="S83" i="6" s="1"/>
  <c r="R83" i="6" a="1"/>
  <c r="R83" i="6" s="1"/>
  <c r="Q83" i="6" a="1"/>
  <c r="Q83" i="6" s="1"/>
  <c r="P83" i="6"/>
  <c r="P83" i="6" a="1"/>
  <c r="O83" i="6" a="1"/>
  <c r="O83" i="6" s="1"/>
  <c r="N83" i="6" a="1"/>
  <c r="N83" i="6" s="1"/>
  <c r="M83" i="6" a="1"/>
  <c r="M83" i="6" s="1"/>
  <c r="L83" i="6"/>
  <c r="L83" i="6" a="1"/>
  <c r="K83" i="6" a="1"/>
  <c r="K83" i="6" s="1"/>
  <c r="AI82" i="6" a="1"/>
  <c r="AI82" i="6" s="1"/>
  <c r="AH82" i="6" a="1"/>
  <c r="AH82" i="6" s="1"/>
  <c r="AG82" i="6" a="1"/>
  <c r="AG82" i="6" s="1"/>
  <c r="AF82" i="6"/>
  <c r="AF82" i="6" a="1"/>
  <c r="AE82" i="6" a="1"/>
  <c r="AE82" i="6" s="1"/>
  <c r="AD82" i="6" a="1"/>
  <c r="AD82" i="6" s="1"/>
  <c r="AC82" i="6" a="1"/>
  <c r="AC82" i="6" s="1"/>
  <c r="AB82" i="6"/>
  <c r="AB82" i="6" a="1"/>
  <c r="AA82" i="6" a="1"/>
  <c r="AA82" i="6" s="1"/>
  <c r="Z82" i="6" a="1"/>
  <c r="Z82" i="6" s="1"/>
  <c r="Y82" i="6" a="1"/>
  <c r="Y82" i="6" s="1"/>
  <c r="X82" i="6"/>
  <c r="X82" i="6" a="1"/>
  <c r="W82" i="6" a="1"/>
  <c r="W82" i="6" s="1"/>
  <c r="V82" i="6" a="1"/>
  <c r="V82" i="6" s="1"/>
  <c r="U82" i="6" a="1"/>
  <c r="U82" i="6" s="1"/>
  <c r="T82" i="6" a="1"/>
  <c r="T82" i="6" s="1"/>
  <c r="S82" i="6" a="1"/>
  <c r="S82" i="6" s="1"/>
  <c r="R82" i="6" a="1"/>
  <c r="R82" i="6" s="1"/>
  <c r="Q82" i="6" a="1"/>
  <c r="Q82" i="6" s="1"/>
  <c r="P82" i="6" a="1"/>
  <c r="P82" i="6" s="1"/>
  <c r="O82" i="6" a="1"/>
  <c r="O82" i="6" s="1"/>
  <c r="N82" i="6" a="1"/>
  <c r="N82" i="6" s="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a="1"/>
  <c r="AB81" i="6" s="1"/>
  <c r="AA81" i="6" a="1"/>
  <c r="AA81" i="6" s="1"/>
  <c r="Z81" i="6" a="1"/>
  <c r="Z81" i="6" s="1"/>
  <c r="Y81" i="6" a="1"/>
  <c r="Y81" i="6" s="1"/>
  <c r="X81" i="6" a="1"/>
  <c r="X81" i="6" s="1"/>
  <c r="W81" i="6" a="1"/>
  <c r="W81" i="6" s="1"/>
  <c r="V81" i="6" a="1"/>
  <c r="V81" i="6" s="1"/>
  <c r="U81" i="6" a="1"/>
  <c r="U81" i="6" s="1"/>
  <c r="T81" i="6"/>
  <c r="T81" i="6" a="1"/>
  <c r="S81" i="6" a="1"/>
  <c r="S81" i="6" s="1"/>
  <c r="R81" i="6" a="1"/>
  <c r="R81" i="6" s="1"/>
  <c r="Q81" i="6" a="1"/>
  <c r="Q81" i="6" s="1"/>
  <c r="P81" i="6"/>
  <c r="P81" i="6" a="1"/>
  <c r="O81" i="6" a="1"/>
  <c r="O81" i="6" s="1"/>
  <c r="N81" i="6" a="1"/>
  <c r="N81" i="6" s="1"/>
  <c r="M81" i="6" a="1"/>
  <c r="M81" i="6" s="1"/>
  <c r="L81" i="6"/>
  <c r="L81" i="6" a="1"/>
  <c r="K81" i="6" a="1"/>
  <c r="K81" i="6" s="1"/>
  <c r="AI80" i="6" a="1"/>
  <c r="AI80" i="6" s="1"/>
  <c r="AH80" i="6" a="1"/>
  <c r="AH80" i="6" s="1"/>
  <c r="AG80" i="6" a="1"/>
  <c r="AG80" i="6" s="1"/>
  <c r="AF80" i="6"/>
  <c r="AF80" i="6" a="1"/>
  <c r="AE80" i="6" a="1"/>
  <c r="AE80" i="6" s="1"/>
  <c r="AD80" i="6" a="1"/>
  <c r="AD80" i="6" s="1"/>
  <c r="AC80" i="6" a="1"/>
  <c r="AC80" i="6" s="1"/>
  <c r="AB80" i="6"/>
  <c r="AB80" i="6" a="1"/>
  <c r="AA80" i="6" a="1"/>
  <c r="AA80" i="6" s="1"/>
  <c r="Z80" i="6" a="1"/>
  <c r="Z80" i="6" s="1"/>
  <c r="Y80" i="6" a="1"/>
  <c r="Y80" i="6" s="1"/>
  <c r="X80" i="6"/>
  <c r="X80" i="6" a="1"/>
  <c r="W80" i="6" a="1"/>
  <c r="W80" i="6" s="1"/>
  <c r="V80" i="6" a="1"/>
  <c r="V80" i="6" s="1"/>
  <c r="U80" i="6" a="1"/>
  <c r="U80" i="6" s="1"/>
  <c r="T80" i="6"/>
  <c r="T80" i="6" a="1"/>
  <c r="S80" i="6" a="1"/>
  <c r="S80" i="6" s="1"/>
  <c r="R80" i="6" a="1"/>
  <c r="R80" i="6" s="1"/>
  <c r="Q80" i="6" a="1"/>
  <c r="Q80" i="6" s="1"/>
  <c r="P80" i="6"/>
  <c r="P80" i="6" a="1"/>
  <c r="O80" i="6" a="1"/>
  <c r="O80" i="6" s="1"/>
  <c r="N80" i="6" a="1"/>
  <c r="N80" i="6" s="1"/>
  <c r="M80" i="6" a="1"/>
  <c r="M80" i="6" s="1"/>
  <c r="L80" i="6" a="1"/>
  <c r="L80" i="6" s="1"/>
  <c r="K80" i="6" a="1"/>
  <c r="K80" i="6" s="1"/>
  <c r="AI79" i="6" a="1"/>
  <c r="AI79" i="6" s="1"/>
  <c r="AH79" i="6" a="1"/>
  <c r="AH79" i="6" s="1"/>
  <c r="AG79" i="6" a="1"/>
  <c r="AG79" i="6" s="1"/>
  <c r="AF79" i="6"/>
  <c r="AF79" i="6" a="1"/>
  <c r="AE79" i="6" a="1"/>
  <c r="AE79" i="6" s="1"/>
  <c r="AD79" i="6" a="1"/>
  <c r="AD79" i="6" s="1"/>
  <c r="AC79" i="6" a="1"/>
  <c r="AC79" i="6" s="1"/>
  <c r="AB79" i="6"/>
  <c r="AB79" i="6" a="1"/>
  <c r="AA79" i="6" a="1"/>
  <c r="AA79" i="6" s="1"/>
  <c r="Z79" i="6" a="1"/>
  <c r="Z79" i="6" s="1"/>
  <c r="Y79" i="6" a="1"/>
  <c r="Y79" i="6" s="1"/>
  <c r="X79" i="6" a="1"/>
  <c r="X79" i="6" s="1"/>
  <c r="W79" i="6" a="1"/>
  <c r="W79" i="6" s="1"/>
  <c r="V79" i="6" a="1"/>
  <c r="V79" i="6" s="1"/>
  <c r="U79" i="6" a="1"/>
  <c r="U79" i="6" s="1"/>
  <c r="T79" i="6"/>
  <c r="T79" i="6" a="1"/>
  <c r="S79" i="6" a="1"/>
  <c r="S79" i="6" s="1"/>
  <c r="R79" i="6" a="1"/>
  <c r="R79" i="6" s="1"/>
  <c r="Q79" i="6" a="1"/>
  <c r="Q79" i="6" s="1"/>
  <c r="P79" i="6" a="1"/>
  <c r="P79" i="6" s="1"/>
  <c r="O79" i="6" a="1"/>
  <c r="O79" i="6" s="1"/>
  <c r="N79" i="6" a="1"/>
  <c r="N79" i="6" s="1"/>
  <c r="M79" i="6" a="1"/>
  <c r="M79" i="6" s="1"/>
  <c r="L79" i="6"/>
  <c r="L79" i="6" a="1"/>
  <c r="K79" i="6" a="1"/>
  <c r="K79" i="6" s="1"/>
  <c r="AI78" i="6" a="1"/>
  <c r="AI78" i="6" s="1"/>
  <c r="AH78" i="6" a="1"/>
  <c r="AH78" i="6" s="1"/>
  <c r="AG78" i="6" a="1"/>
  <c r="AG78" i="6" s="1"/>
  <c r="AF78" i="6"/>
  <c r="AF78" i="6" a="1"/>
  <c r="AE78" i="6" a="1"/>
  <c r="AE78" i="6" s="1"/>
  <c r="AD78" i="6" a="1"/>
  <c r="AD78" i="6" s="1"/>
  <c r="AC78" i="6" a="1"/>
  <c r="AC78" i="6" s="1"/>
  <c r="AB78" i="6" a="1"/>
  <c r="AB78" i="6" s="1"/>
  <c r="AA78" i="6" a="1"/>
  <c r="AA78" i="6" s="1"/>
  <c r="Z78" i="6" a="1"/>
  <c r="Z78" i="6" s="1"/>
  <c r="Y78" i="6" a="1"/>
  <c r="Y78" i="6" s="1"/>
  <c r="X78" i="6"/>
  <c r="X78" i="6" a="1"/>
  <c r="W78" i="6" a="1"/>
  <c r="W78" i="6" s="1"/>
  <c r="V78" i="6" a="1"/>
  <c r="V78" i="6" s="1"/>
  <c r="U78" i="6" a="1"/>
  <c r="U78" i="6" s="1"/>
  <c r="T78" i="6" a="1"/>
  <c r="T78" i="6" s="1"/>
  <c r="S78" i="6" a="1"/>
  <c r="S78" i="6" s="1"/>
  <c r="R78" i="6" a="1"/>
  <c r="R78" i="6" s="1"/>
  <c r="Q78" i="6" a="1"/>
  <c r="Q78" i="6" s="1"/>
  <c r="P78" i="6"/>
  <c r="P78" i="6" a="1"/>
  <c r="O78" i="6" a="1"/>
  <c r="O78" i="6" s="1"/>
  <c r="N78" i="6" a="1"/>
  <c r="N78" i="6" s="1"/>
  <c r="M78" i="6" a="1"/>
  <c r="M78" i="6" s="1"/>
  <c r="L78" i="6"/>
  <c r="L78" i="6" a="1"/>
  <c r="K78" i="6" a="1"/>
  <c r="K78" i="6" s="1"/>
  <c r="AI77" i="6" a="1"/>
  <c r="AI77" i="6" s="1"/>
  <c r="AH77" i="6" a="1"/>
  <c r="AH77" i="6" s="1"/>
  <c r="AG77" i="6" a="1"/>
  <c r="AG77" i="6" s="1"/>
  <c r="AF77" i="6" a="1"/>
  <c r="AF77" i="6" s="1"/>
  <c r="AE77" i="6" a="1"/>
  <c r="AE77" i="6" s="1"/>
  <c r="AD77" i="6" a="1"/>
  <c r="AD77" i="6" s="1"/>
  <c r="AC77" i="6" a="1"/>
  <c r="AC77" i="6" s="1"/>
  <c r="AB77" i="6"/>
  <c r="AB77" i="6" a="1"/>
  <c r="AA77" i="6" a="1"/>
  <c r="AA77" i="6" s="1"/>
  <c r="Z77" i="6" a="1"/>
  <c r="Z77" i="6" s="1"/>
  <c r="Y77" i="6" a="1"/>
  <c r="Y77" i="6" s="1"/>
  <c r="X77" i="6"/>
  <c r="X77" i="6" a="1"/>
  <c r="W77" i="6" a="1"/>
  <c r="W77" i="6" s="1"/>
  <c r="V77" i="6" a="1"/>
  <c r="V77" i="6" s="1"/>
  <c r="U77" i="6" a="1"/>
  <c r="U77" i="6" s="1"/>
  <c r="T77" i="6"/>
  <c r="T77" i="6" a="1"/>
  <c r="S77" i="6" a="1"/>
  <c r="S77" i="6" s="1"/>
  <c r="R77" i="6" a="1"/>
  <c r="R77" i="6" s="1"/>
  <c r="Q77" i="6" a="1"/>
  <c r="Q77" i="6" s="1"/>
  <c r="P77" i="6" a="1"/>
  <c r="P77" i="6" s="1"/>
  <c r="O77" i="6" a="1"/>
  <c r="O77" i="6" s="1"/>
  <c r="N77" i="6" a="1"/>
  <c r="N77" i="6" s="1"/>
  <c r="M77" i="6" a="1"/>
  <c r="M77" i="6" s="1"/>
  <c r="L77" i="6" a="1"/>
  <c r="L77" i="6" s="1"/>
  <c r="K77" i="6" a="1"/>
  <c r="K77" i="6" s="1"/>
  <c r="AI76" i="6" a="1"/>
  <c r="AI76" i="6" s="1"/>
  <c r="AH76" i="6" a="1"/>
  <c r="AH76" i="6" s="1"/>
  <c r="AG76" i="6" a="1"/>
  <c r="AG76" i="6" s="1"/>
  <c r="AF76" i="6" a="1"/>
  <c r="AF76" i="6" s="1"/>
  <c r="AE76" i="6" a="1"/>
  <c r="AE76" i="6" s="1"/>
  <c r="AD76" i="6" a="1"/>
  <c r="AD76" i="6" s="1"/>
  <c r="AC76" i="6" a="1"/>
  <c r="AC76" i="6" s="1"/>
  <c r="AB76" i="6" a="1"/>
  <c r="AB76" i="6" s="1"/>
  <c r="AA76" i="6" a="1"/>
  <c r="AA76" i="6" s="1"/>
  <c r="Z76" i="6" a="1"/>
  <c r="Z76" i="6" s="1"/>
  <c r="Y76" i="6" a="1"/>
  <c r="Y76" i="6" s="1"/>
  <c r="X76" i="6"/>
  <c r="X76" i="6" a="1"/>
  <c r="W76" i="6" a="1"/>
  <c r="W76" i="6" s="1"/>
  <c r="V76" i="6" a="1"/>
  <c r="V76" i="6" s="1"/>
  <c r="U76" i="6" a="1"/>
  <c r="U76" i="6" s="1"/>
  <c r="T76" i="6" a="1"/>
  <c r="T76" i="6" s="1"/>
  <c r="S76" i="6" a="1"/>
  <c r="S76" i="6" s="1"/>
  <c r="R76" i="6" a="1"/>
  <c r="R76" i="6" s="1"/>
  <c r="Q76" i="6" a="1"/>
  <c r="Q76" i="6" s="1"/>
  <c r="P76" i="6"/>
  <c r="P76" i="6" a="1"/>
  <c r="O76" i="6" a="1"/>
  <c r="O76" i="6" s="1"/>
  <c r="N76" i="6" a="1"/>
  <c r="N76" i="6" s="1"/>
  <c r="M76" i="6" a="1"/>
  <c r="M76" i="6" s="1"/>
  <c r="L76" i="6" a="1"/>
  <c r="L76" i="6" s="1"/>
  <c r="K76" i="6" a="1"/>
  <c r="K76" i="6" s="1"/>
  <c r="AI75" i="6" a="1"/>
  <c r="AI75" i="6" s="1"/>
  <c r="AH75" i="6" a="1"/>
  <c r="AH75" i="6" s="1"/>
  <c r="AG75" i="6" a="1"/>
  <c r="AG75" i="6" s="1"/>
  <c r="AF75" i="6" a="1"/>
  <c r="AF75" i="6" s="1"/>
  <c r="AE75" i="6" a="1"/>
  <c r="AE75" i="6" s="1"/>
  <c r="AD75" i="6" a="1"/>
  <c r="AD75" i="6" s="1"/>
  <c r="AC75" i="6" a="1"/>
  <c r="AC75" i="6" s="1"/>
  <c r="AB75" i="6"/>
  <c r="AB75" i="6" a="1"/>
  <c r="AA75" i="6" a="1"/>
  <c r="AA75" i="6" s="1"/>
  <c r="Z75" i="6" a="1"/>
  <c r="Z75" i="6" s="1"/>
  <c r="Y75" i="6" a="1"/>
  <c r="Y75" i="6" s="1"/>
  <c r="X75" i="6"/>
  <c r="X75" i="6" a="1"/>
  <c r="W75" i="6" a="1"/>
  <c r="W75" i="6" s="1"/>
  <c r="V75" i="6" a="1"/>
  <c r="V75" i="6" s="1"/>
  <c r="U75" i="6" a="1"/>
  <c r="U75" i="6" s="1"/>
  <c r="T75" i="6"/>
  <c r="T75" i="6" a="1"/>
  <c r="S75" i="6" a="1"/>
  <c r="S75" i="6" s="1"/>
  <c r="R75" i="6" a="1"/>
  <c r="R75" i="6" s="1"/>
  <c r="Q75" i="6" a="1"/>
  <c r="Q75" i="6" s="1"/>
  <c r="P75" i="6" a="1"/>
  <c r="P75" i="6" s="1"/>
  <c r="O75" i="6" a="1"/>
  <c r="O75" i="6" s="1"/>
  <c r="N75" i="6" a="1"/>
  <c r="N75" i="6" s="1"/>
  <c r="M75" i="6" a="1"/>
  <c r="M75" i="6" s="1"/>
  <c r="L75" i="6"/>
  <c r="L75" i="6" a="1"/>
  <c r="K75" i="6" a="1"/>
  <c r="K75" i="6" s="1"/>
  <c r="AI74" i="6" a="1"/>
  <c r="AI74" i="6" s="1"/>
  <c r="AH74" i="6" a="1"/>
  <c r="AH74" i="6" s="1"/>
  <c r="AG74" i="6" a="1"/>
  <c r="AG74" i="6" s="1"/>
  <c r="AF74" i="6"/>
  <c r="AF74" i="6" a="1"/>
  <c r="AE74" i="6" a="1"/>
  <c r="AE74" i="6" s="1"/>
  <c r="AD74" i="6" a="1"/>
  <c r="AD74" i="6" s="1"/>
  <c r="AC74" i="6" a="1"/>
  <c r="AC74" i="6" s="1"/>
  <c r="AB74" i="6" a="1"/>
  <c r="AB74" i="6" s="1"/>
  <c r="AA74" i="6" a="1"/>
  <c r="AA74" i="6" s="1"/>
  <c r="Z74" i="6" a="1"/>
  <c r="Z74" i="6" s="1"/>
  <c r="Y74" i="6" a="1"/>
  <c r="Y74" i="6" s="1"/>
  <c r="X74" i="6"/>
  <c r="X74" i="6" a="1"/>
  <c r="W74" i="6" a="1"/>
  <c r="W74" i="6" s="1"/>
  <c r="V74" i="6" a="1"/>
  <c r="V74" i="6" s="1"/>
  <c r="U74" i="6" a="1"/>
  <c r="U74" i="6" s="1"/>
  <c r="T74" i="6" a="1"/>
  <c r="T74" i="6" s="1"/>
  <c r="S74" i="6" a="1"/>
  <c r="S74" i="6" s="1"/>
  <c r="R74" i="6" a="1"/>
  <c r="R74" i="6" s="1"/>
  <c r="Q74" i="6" a="1"/>
  <c r="Q74" i="6" s="1"/>
  <c r="P74" i="6"/>
  <c r="P74" i="6" a="1"/>
  <c r="O74" i="6" a="1"/>
  <c r="O74" i="6" s="1"/>
  <c r="N74" i="6" a="1"/>
  <c r="N74" i="6" s="1"/>
  <c r="M74" i="6" a="1"/>
  <c r="M74" i="6" s="1"/>
  <c r="L74" i="6" a="1"/>
  <c r="L74" i="6" s="1"/>
  <c r="K74" i="6" a="1"/>
  <c r="K74" i="6" s="1"/>
  <c r="AI73" i="6" a="1"/>
  <c r="AI73" i="6" s="1"/>
  <c r="AH73" i="6" a="1"/>
  <c r="AH73" i="6" s="1"/>
  <c r="AG73" i="6" a="1"/>
  <c r="AG73" i="6" s="1"/>
  <c r="AF73" i="6" a="1"/>
  <c r="AF73" i="6" s="1"/>
  <c r="AE73" i="6" a="1"/>
  <c r="AE73" i="6" s="1"/>
  <c r="AD73" i="6" a="1"/>
  <c r="AD73" i="6" s="1"/>
  <c r="AC73" i="6" a="1"/>
  <c r="AC73" i="6" s="1"/>
  <c r="AB73" i="6"/>
  <c r="AB73" i="6" a="1"/>
  <c r="AA73" i="6" a="1"/>
  <c r="AA73" i="6" s="1"/>
  <c r="Z73" i="6" a="1"/>
  <c r="Z73" i="6" s="1"/>
  <c r="Y73" i="6" a="1"/>
  <c r="Y73" i="6" s="1"/>
  <c r="X73" i="6" a="1"/>
  <c r="X73" i="6" s="1"/>
  <c r="W73" i="6" a="1"/>
  <c r="W73" i="6" s="1"/>
  <c r="V73" i="6" a="1"/>
  <c r="V73" i="6" s="1"/>
  <c r="U73" i="6" a="1"/>
  <c r="U73" i="6" s="1"/>
  <c r="T73" i="6"/>
  <c r="T73" i="6" a="1"/>
  <c r="S73" i="6" a="1"/>
  <c r="S73" i="6" s="1"/>
  <c r="R73" i="6" a="1"/>
  <c r="R73" i="6" s="1"/>
  <c r="Q73" i="6" a="1"/>
  <c r="Q73" i="6" s="1"/>
  <c r="P73" i="6" a="1"/>
  <c r="P73" i="6" s="1"/>
  <c r="O73" i="6" a="1"/>
  <c r="O73" i="6" s="1"/>
  <c r="N73" i="6" a="1"/>
  <c r="N73" i="6" s="1"/>
  <c r="M73" i="6" a="1"/>
  <c r="M73" i="6" s="1"/>
  <c r="L73" i="6"/>
  <c r="L73" i="6" a="1"/>
  <c r="K73" i="6" a="1"/>
  <c r="K73" i="6" s="1"/>
  <c r="AI72" i="6" a="1"/>
  <c r="AI72" i="6" s="1"/>
  <c r="AH72" i="6" a="1"/>
  <c r="AH72" i="6" s="1"/>
  <c r="AG72" i="6" a="1"/>
  <c r="AG72" i="6" s="1"/>
  <c r="AF72" i="6"/>
  <c r="AF72" i="6" a="1"/>
  <c r="AE72" i="6" a="1"/>
  <c r="AE72" i="6" s="1"/>
  <c r="AD72" i="6" a="1"/>
  <c r="AD72" i="6" s="1"/>
  <c r="AC72" i="6" a="1"/>
  <c r="AC72" i="6" s="1"/>
  <c r="AB72" i="6" a="1"/>
  <c r="AB72" i="6" s="1"/>
  <c r="AA72" i="6" a="1"/>
  <c r="AA72" i="6" s="1"/>
  <c r="Z72" i="6" a="1"/>
  <c r="Z72" i="6" s="1"/>
  <c r="Y72" i="6" a="1"/>
  <c r="Y72" i="6" s="1"/>
  <c r="X72" i="6"/>
  <c r="X72" i="6" a="1"/>
  <c r="W72" i="6" a="1"/>
  <c r="W72" i="6" s="1"/>
  <c r="V72" i="6" a="1"/>
  <c r="V72" i="6" s="1"/>
  <c r="U72" i="6" a="1"/>
  <c r="U72" i="6" s="1"/>
  <c r="T72" i="6"/>
  <c r="T72" i="6" a="1"/>
  <c r="S72" i="6" a="1"/>
  <c r="S72" i="6" s="1"/>
  <c r="R72" i="6" a="1"/>
  <c r="R72" i="6" s="1"/>
  <c r="Q72" i="6" a="1"/>
  <c r="Q72" i="6" s="1"/>
  <c r="P72" i="6"/>
  <c r="P72" i="6" a="1"/>
  <c r="O72" i="6" a="1"/>
  <c r="O72" i="6" s="1"/>
  <c r="N72" i="6" a="1"/>
  <c r="N72" i="6" s="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a="1"/>
  <c r="AA71" i="6" s="1"/>
  <c r="Z71" i="6" a="1"/>
  <c r="Z71" i="6" s="1"/>
  <c r="Y71" i="6" a="1"/>
  <c r="Y71" i="6" s="1"/>
  <c r="X71" i="6" a="1"/>
  <c r="X71" i="6" s="1"/>
  <c r="W71" i="6" a="1"/>
  <c r="W71" i="6" s="1"/>
  <c r="V71" i="6" a="1"/>
  <c r="V71" i="6" s="1"/>
  <c r="U71" i="6" a="1"/>
  <c r="U71" i="6" s="1"/>
  <c r="T71" i="6"/>
  <c r="T71" i="6" a="1"/>
  <c r="S71" i="6" a="1"/>
  <c r="S71" i="6" s="1"/>
  <c r="R71" i="6" a="1"/>
  <c r="R71" i="6" s="1"/>
  <c r="Q71" i="6" a="1"/>
  <c r="Q71" i="6" s="1"/>
  <c r="P71" i="6" a="1"/>
  <c r="P71" i="6" s="1"/>
  <c r="O71" i="6" a="1"/>
  <c r="O71" i="6" s="1"/>
  <c r="N71" i="6" a="1"/>
  <c r="N71" i="6" s="1"/>
  <c r="M71" i="6" a="1"/>
  <c r="M71" i="6" s="1"/>
  <c r="L71" i="6"/>
  <c r="L71" i="6" a="1"/>
  <c r="K71" i="6" a="1"/>
  <c r="K71" i="6" s="1"/>
  <c r="AI70" i="6" a="1"/>
  <c r="AI70" i="6" s="1"/>
  <c r="AH70" i="6" a="1"/>
  <c r="AH70" i="6" s="1"/>
  <c r="AG70" i="6" a="1"/>
  <c r="AG70" i="6" s="1"/>
  <c r="AF70" i="6" a="1"/>
  <c r="AF70" i="6" s="1"/>
  <c r="AE70" i="6" a="1"/>
  <c r="AE70" i="6" s="1"/>
  <c r="AD70" i="6" a="1"/>
  <c r="AD70" i="6" s="1"/>
  <c r="AC70" i="6" a="1"/>
  <c r="AC70" i="6" s="1"/>
  <c r="AB70" i="6" a="1"/>
  <c r="AB70" i="6" s="1"/>
  <c r="AA70" i="6" a="1"/>
  <c r="AA70" i="6" s="1"/>
  <c r="Z70" i="6" a="1"/>
  <c r="Z70" i="6" s="1"/>
  <c r="Y70" i="6" a="1"/>
  <c r="Y70" i="6" s="1"/>
  <c r="X70" i="6"/>
  <c r="X70" i="6" a="1"/>
  <c r="W70" i="6" a="1"/>
  <c r="W70" i="6" s="1"/>
  <c r="V70" i="6" a="1"/>
  <c r="V70" i="6" s="1"/>
  <c r="U70" i="6" a="1"/>
  <c r="U70" i="6" s="1"/>
  <c r="T70" i="6"/>
  <c r="T70" i="6" a="1"/>
  <c r="S70" i="6" a="1"/>
  <c r="S70" i="6" s="1"/>
  <c r="R70" i="6" a="1"/>
  <c r="R70" i="6" s="1"/>
  <c r="Q70" i="6" a="1"/>
  <c r="Q70" i="6" s="1"/>
  <c r="P70" i="6" a="1"/>
  <c r="P70" i="6" s="1"/>
  <c r="O70" i="6" a="1"/>
  <c r="O70" i="6" s="1"/>
  <c r="N70" i="6" a="1"/>
  <c r="N70" i="6" s="1"/>
  <c r="M70" i="6" a="1"/>
  <c r="M70" i="6" s="1"/>
  <c r="L70" i="6" a="1"/>
  <c r="L70" i="6" s="1"/>
  <c r="K70" i="6" a="1"/>
  <c r="K70" i="6" s="1"/>
  <c r="AI69" i="6" a="1"/>
  <c r="AI69" i="6" s="1"/>
  <c r="AH69" i="6" a="1"/>
  <c r="AH69" i="6" s="1"/>
  <c r="AG69" i="6" a="1"/>
  <c r="AG69" i="6" s="1"/>
  <c r="AF69" i="6"/>
  <c r="AF69" i="6" a="1"/>
  <c r="AE69" i="6" a="1"/>
  <c r="AE69" i="6" s="1"/>
  <c r="AD69" i="6" a="1"/>
  <c r="AD69" i="6" s="1"/>
  <c r="AC69" i="6" a="1"/>
  <c r="AC69" i="6" s="1"/>
  <c r="AB69" i="6" a="1"/>
  <c r="AB69" i="6" s="1"/>
  <c r="AA69" i="6" a="1"/>
  <c r="AA69" i="6" s="1"/>
  <c r="Z69" i="6" a="1"/>
  <c r="Z69" i="6" s="1"/>
  <c r="Y69" i="6" a="1"/>
  <c r="Y69" i="6" s="1"/>
  <c r="X69" i="6" a="1"/>
  <c r="X69" i="6" s="1"/>
  <c r="W69" i="6" a="1"/>
  <c r="W69" i="6" s="1"/>
  <c r="V69" i="6" a="1"/>
  <c r="V69" i="6" s="1"/>
  <c r="U69" i="6" a="1"/>
  <c r="U69" i="6" s="1"/>
  <c r="T69" i="6"/>
  <c r="T69" i="6" a="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c r="AF68" i="6" a="1"/>
  <c r="AE68" i="6" a="1"/>
  <c r="AE68" i="6" s="1"/>
  <c r="AD68" i="6" a="1"/>
  <c r="AD68" i="6" s="1"/>
  <c r="AC68" i="6" a="1"/>
  <c r="AC68" i="6" s="1"/>
  <c r="AB68" i="6" a="1"/>
  <c r="AB68" i="6" s="1"/>
  <c r="AA68" i="6" a="1"/>
  <c r="AA68" i="6" s="1"/>
  <c r="Z68" i="6" a="1"/>
  <c r="Z68" i="6" s="1"/>
  <c r="Y68" i="6" a="1"/>
  <c r="Y68" i="6" s="1"/>
  <c r="X68" i="6" a="1"/>
  <c r="X68" i="6" s="1"/>
  <c r="W68" i="6" a="1"/>
  <c r="W68" i="6" s="1"/>
  <c r="V68" i="6" a="1"/>
  <c r="V68" i="6" s="1"/>
  <c r="U68" i="6" a="1"/>
  <c r="U68" i="6" s="1"/>
  <c r="T68" i="6"/>
  <c r="T68" i="6" a="1"/>
  <c r="S68" i="6" a="1"/>
  <c r="S68" i="6" s="1"/>
  <c r="R68" i="6" a="1"/>
  <c r="R68" i="6" s="1"/>
  <c r="Q68" i="6" a="1"/>
  <c r="Q68" i="6" s="1"/>
  <c r="P68" i="6"/>
  <c r="P68" i="6" a="1"/>
  <c r="O68" i="6" a="1"/>
  <c r="O68" i="6" s="1"/>
  <c r="N68" i="6" a="1"/>
  <c r="N68" i="6" s="1"/>
  <c r="M68" i="6" a="1"/>
  <c r="M68" i="6" s="1"/>
  <c r="L68" i="6"/>
  <c r="L68" i="6" a="1"/>
  <c r="K68" i="6" a="1"/>
  <c r="K68" i="6" s="1"/>
  <c r="AI67" i="6" a="1"/>
  <c r="AI67" i="6" s="1"/>
  <c r="AH67" i="6" a="1"/>
  <c r="AH67" i="6" s="1"/>
  <c r="AG67" i="6" a="1"/>
  <c r="AG67" i="6" s="1"/>
  <c r="AF67" i="6"/>
  <c r="AF67" i="6" a="1"/>
  <c r="AE67" i="6" a="1"/>
  <c r="AE67" i="6" s="1"/>
  <c r="AD67" i="6" a="1"/>
  <c r="AD67" i="6" s="1"/>
  <c r="AC67" i="6" a="1"/>
  <c r="AC67" i="6" s="1"/>
  <c r="AB67" i="6"/>
  <c r="AB67" i="6" a="1"/>
  <c r="AA67" i="6" a="1"/>
  <c r="AA67" i="6" s="1"/>
  <c r="Z67" i="6" a="1"/>
  <c r="Z67" i="6" s="1"/>
  <c r="Y67" i="6" a="1"/>
  <c r="Y67" i="6" s="1"/>
  <c r="X67" i="6"/>
  <c r="X67" i="6" a="1"/>
  <c r="W67" i="6" a="1"/>
  <c r="W67" i="6" s="1"/>
  <c r="V67" i="6" a="1"/>
  <c r="V67" i="6" s="1"/>
  <c r="U67" i="6" a="1"/>
  <c r="U67" i="6" s="1"/>
  <c r="T67" i="6" a="1"/>
  <c r="T67" i="6" s="1"/>
  <c r="S67" i="6" a="1"/>
  <c r="S67" i="6" s="1"/>
  <c r="R67" i="6" a="1"/>
  <c r="R67" i="6" s="1"/>
  <c r="Q67" i="6" a="1"/>
  <c r="Q67" i="6" s="1"/>
  <c r="P67" i="6" a="1"/>
  <c r="P67" i="6" s="1"/>
  <c r="O67" i="6" a="1"/>
  <c r="O67" i="6" s="1"/>
  <c r="N67" i="6" a="1"/>
  <c r="N67" i="6" s="1"/>
  <c r="M67" i="6" a="1"/>
  <c r="M67" i="6" s="1"/>
  <c r="L67" i="6"/>
  <c r="L67" i="6" a="1"/>
  <c r="K67" i="6" a="1"/>
  <c r="K67" i="6" s="1"/>
  <c r="AI66" i="6" a="1"/>
  <c r="AI66" i="6" s="1"/>
  <c r="AH66" i="6" a="1"/>
  <c r="AH66" i="6" s="1"/>
  <c r="AG66" i="6" a="1"/>
  <c r="AG66" i="6" s="1"/>
  <c r="AF66" i="6" a="1"/>
  <c r="AF66" i="6" s="1"/>
  <c r="AE66" i="6" a="1"/>
  <c r="AE66" i="6" s="1"/>
  <c r="AD66" i="6" a="1"/>
  <c r="AD66" i="6" s="1"/>
  <c r="AC66" i="6" a="1"/>
  <c r="AC66" i="6" s="1"/>
  <c r="AB66" i="6" a="1"/>
  <c r="AB66" i="6" s="1"/>
  <c r="AA66" i="6" a="1"/>
  <c r="AA66" i="6" s="1"/>
  <c r="Z66" i="6" a="1"/>
  <c r="Z66" i="6" s="1"/>
  <c r="Y66" i="6" a="1"/>
  <c r="Y66" i="6" s="1"/>
  <c r="X66" i="6"/>
  <c r="X66" i="6" a="1"/>
  <c r="W66" i="6" a="1"/>
  <c r="W66" i="6" s="1"/>
  <c r="V66" i="6" a="1"/>
  <c r="V66" i="6" s="1"/>
  <c r="U66" i="6" a="1"/>
  <c r="U66" i="6" s="1"/>
  <c r="T66" i="6" a="1"/>
  <c r="T66" i="6" s="1"/>
  <c r="S66" i="6" a="1"/>
  <c r="S66" i="6" s="1"/>
  <c r="R66" i="6" a="1"/>
  <c r="R66" i="6" s="1"/>
  <c r="Q66" i="6" a="1"/>
  <c r="Q66" i="6" s="1"/>
  <c r="P66" i="6" a="1"/>
  <c r="P66" i="6" s="1"/>
  <c r="O66" i="6" a="1"/>
  <c r="O66" i="6" s="1"/>
  <c r="N66" i="6" a="1"/>
  <c r="N66" i="6" s="1"/>
  <c r="M66" i="6" a="1"/>
  <c r="M66" i="6" s="1"/>
  <c r="L66" i="6"/>
  <c r="L66" i="6" a="1"/>
  <c r="K66" i="6" a="1"/>
  <c r="K66" i="6" s="1"/>
  <c r="AI65" i="6" a="1"/>
  <c r="AI65" i="6" s="1"/>
  <c r="AH65" i="6" a="1"/>
  <c r="AH65" i="6" s="1"/>
  <c r="AG65" i="6" a="1"/>
  <c r="AG65" i="6" s="1"/>
  <c r="AF65" i="6" a="1"/>
  <c r="AF65" i="6" s="1"/>
  <c r="AE65" i="6" a="1"/>
  <c r="AE65" i="6" s="1"/>
  <c r="AD65" i="6"/>
  <c r="AD65" i="6" a="1"/>
  <c r="AC65" i="6"/>
  <c r="AC65" i="6" a="1"/>
  <c r="AB65" i="6" a="1"/>
  <c r="AB65" i="6" s="1"/>
  <c r="AA65" i="6" a="1"/>
  <c r="AA65" i="6" s="1"/>
  <c r="Z65" i="6" a="1"/>
  <c r="Z65" i="6" s="1"/>
  <c r="Y65" i="6" a="1"/>
  <c r="Y65" i="6" s="1"/>
  <c r="X65" i="6" a="1"/>
  <c r="X65" i="6" s="1"/>
  <c r="W65" i="6" a="1"/>
  <c r="W65" i="6" s="1"/>
  <c r="V65" i="6" a="1"/>
  <c r="V65" i="6" s="1"/>
  <c r="U65" i="6"/>
  <c r="U65" i="6" a="1"/>
  <c r="T65" i="6" a="1"/>
  <c r="T65" i="6" s="1"/>
  <c r="S65" i="6" a="1"/>
  <c r="S65" i="6" s="1"/>
  <c r="R65" i="6" a="1"/>
  <c r="R65" i="6" s="1"/>
  <c r="Q65" i="6" a="1"/>
  <c r="Q65" i="6" s="1"/>
  <c r="P65" i="6" a="1"/>
  <c r="P65" i="6" s="1"/>
  <c r="O65" i="6" a="1"/>
  <c r="O65" i="6" s="1"/>
  <c r="N65" i="6" a="1"/>
  <c r="N65" i="6" s="1"/>
  <c r="M65" i="6"/>
  <c r="M65" i="6" a="1"/>
  <c r="L65" i="6"/>
  <c r="L65" i="6" a="1"/>
  <c r="K65" i="6" a="1"/>
  <c r="K65" i="6" s="1"/>
  <c r="AI64" i="6" a="1"/>
  <c r="AI64" i="6" s="1"/>
  <c r="AH64" i="6" a="1"/>
  <c r="AH64" i="6" s="1"/>
  <c r="AG64" i="6"/>
  <c r="AG64" i="6" a="1"/>
  <c r="AF64" i="6"/>
  <c r="AF64" i="6" a="1"/>
  <c r="AE64" i="6" a="1"/>
  <c r="AE64" i="6" s="1"/>
  <c r="AD64" i="6" a="1"/>
  <c r="AD64" i="6" s="1"/>
  <c r="AC64" i="6" a="1"/>
  <c r="AC64" i="6" s="1"/>
  <c r="AB64" i="6" a="1"/>
  <c r="AB64" i="6" s="1"/>
  <c r="AA64" i="6" a="1"/>
  <c r="AA64" i="6" s="1"/>
  <c r="Z64" i="6"/>
  <c r="Z64" i="6" a="1"/>
  <c r="Y64" i="6" a="1"/>
  <c r="Y64" i="6" s="1"/>
  <c r="X64" i="6"/>
  <c r="X64" i="6" a="1"/>
  <c r="W64" i="6" a="1"/>
  <c r="W64" i="6" s="1"/>
  <c r="V64" i="6" a="1"/>
  <c r="V64" i="6" s="1"/>
  <c r="U64" i="6" a="1"/>
  <c r="U64" i="6" s="1"/>
  <c r="T64" i="6" a="1"/>
  <c r="T64" i="6" s="1"/>
  <c r="S64" i="6" a="1"/>
  <c r="S64" i="6" s="1"/>
  <c r="R64" i="6" a="1"/>
  <c r="R64" i="6" s="1"/>
  <c r="Q64" i="6" a="1"/>
  <c r="Q64" i="6" s="1"/>
  <c r="P64" i="6"/>
  <c r="P64" i="6" a="1"/>
  <c r="O64" i="6" a="1"/>
  <c r="O64" i="6" s="1"/>
  <c r="N64" i="6" a="1"/>
  <c r="N64" i="6" s="1"/>
  <c r="M64" i="6" a="1"/>
  <c r="M64" i="6" s="1"/>
  <c r="L64" i="6" a="1"/>
  <c r="L64" i="6" s="1"/>
  <c r="K64" i="6" a="1"/>
  <c r="K64" i="6" s="1"/>
  <c r="AI63" i="6" a="1"/>
  <c r="AI63" i="6" s="1"/>
  <c r="AH63" i="6" a="1"/>
  <c r="AH63" i="6" s="1"/>
  <c r="AG63" i="6" a="1"/>
  <c r="AG63" i="6" s="1"/>
  <c r="AF63" i="6" a="1"/>
  <c r="AF63" i="6" s="1"/>
  <c r="AE63" i="6" a="1"/>
  <c r="AE63" i="6" s="1"/>
  <c r="AD63" i="6" a="1"/>
  <c r="AD63" i="6" s="1"/>
  <c r="AC63" i="6" a="1"/>
  <c r="AC63" i="6" s="1"/>
  <c r="AB63" i="6"/>
  <c r="AB63" i="6" a="1"/>
  <c r="AA63" i="6" a="1"/>
  <c r="AA63" i="6" s="1"/>
  <c r="Z63" i="6" a="1"/>
  <c r="Z63" i="6" s="1"/>
  <c r="Y63" i="6" a="1"/>
  <c r="Y63" i="6" s="1"/>
  <c r="X63" i="6" a="1"/>
  <c r="X63" i="6" s="1"/>
  <c r="W63" i="6" a="1"/>
  <c r="W63" i="6" s="1"/>
  <c r="V63" i="6" a="1"/>
  <c r="V63" i="6" s="1"/>
  <c r="U63" i="6"/>
  <c r="U63" i="6" a="1"/>
  <c r="T63" i="6" a="1"/>
  <c r="T63" i="6" s="1"/>
  <c r="S63" i="6" a="1"/>
  <c r="S63" i="6" s="1"/>
  <c r="R63" i="6" a="1"/>
  <c r="R63" i="6" s="1"/>
  <c r="Q63" i="6" a="1"/>
  <c r="Q63" i="6" s="1"/>
  <c r="P63" i="6" a="1"/>
  <c r="P63" i="6" s="1"/>
  <c r="O63" i="6" a="1"/>
  <c r="O63" i="6" s="1"/>
  <c r="N63" i="6"/>
  <c r="N63" i="6" a="1"/>
  <c r="M63" i="6" a="1"/>
  <c r="M63" i="6" s="1"/>
  <c r="L63" i="6" a="1"/>
  <c r="L63" i="6" s="1"/>
  <c r="K63" i="6" a="1"/>
  <c r="K63" i="6" s="1"/>
  <c r="AI62" i="6" a="1"/>
  <c r="AI62" i="6" s="1"/>
  <c r="AH62" i="6"/>
  <c r="AH62" i="6" a="1"/>
  <c r="AG62" i="6" a="1"/>
  <c r="AG62" i="6" s="1"/>
  <c r="AF62" i="6" a="1"/>
  <c r="AF62" i="6" s="1"/>
  <c r="AE62" i="6" a="1"/>
  <c r="AE62" i="6" s="1"/>
  <c r="AD62" i="6" a="1"/>
  <c r="AD62" i="6" s="1"/>
  <c r="AC62" i="6" a="1"/>
  <c r="AC62" i="6" s="1"/>
  <c r="AB62" i="6" a="1"/>
  <c r="AB62" i="6" s="1"/>
  <c r="AA62" i="6" a="1"/>
  <c r="AA62" i="6" s="1"/>
  <c r="Z62" i="6"/>
  <c r="Z62" i="6" a="1"/>
  <c r="Y62" i="6" a="1"/>
  <c r="Y62" i="6" s="1"/>
  <c r="X62" i="6"/>
  <c r="X62" i="6" a="1"/>
  <c r="W62" i="6" a="1"/>
  <c r="W62" i="6" s="1"/>
  <c r="V62" i="6" a="1"/>
  <c r="V62" i="6" s="1"/>
  <c r="U62" i="6" a="1"/>
  <c r="U62" i="6" s="1"/>
  <c r="T62" i="6" a="1"/>
  <c r="T62" i="6" s="1"/>
  <c r="S62" i="6" a="1"/>
  <c r="S62" i="6" s="1"/>
  <c r="R62" i="6"/>
  <c r="R62" i="6" a="1"/>
  <c r="Q62" i="6"/>
  <c r="Q62" i="6" a="1"/>
  <c r="P62" i="6" a="1"/>
  <c r="P62" i="6" s="1"/>
  <c r="O62" i="6" a="1"/>
  <c r="O62" i="6" s="1"/>
  <c r="N62" i="6" a="1"/>
  <c r="N62" i="6" s="1"/>
  <c r="M62" i="6" a="1"/>
  <c r="M62" i="6" s="1"/>
  <c r="L62" i="6" a="1"/>
  <c r="L62" i="6" s="1"/>
  <c r="K62" i="6" a="1"/>
  <c r="K62" i="6" s="1"/>
  <c r="AI61" i="6" a="1"/>
  <c r="AI61" i="6" s="1"/>
  <c r="AH61" i="6" a="1"/>
  <c r="AH61" i="6" s="1"/>
  <c r="AG61" i="6" a="1"/>
  <c r="AG61" i="6" s="1"/>
  <c r="AF61" i="6" a="1"/>
  <c r="AF61" i="6" s="1"/>
  <c r="AE61" i="6" a="1"/>
  <c r="AE61" i="6" s="1"/>
  <c r="AD61" i="6"/>
  <c r="AD61" i="6" a="1"/>
  <c r="AC61" i="6"/>
  <c r="AC61" i="6" a="1"/>
  <c r="AB61" i="6" a="1"/>
  <c r="AB61" i="6" s="1"/>
  <c r="AA61" i="6" a="1"/>
  <c r="AA61" i="6" s="1"/>
  <c r="Z61" i="6" a="1"/>
  <c r="Z61" i="6" s="1"/>
  <c r="Y61" i="6" a="1"/>
  <c r="Y61" i="6" s="1"/>
  <c r="X61" i="6" a="1"/>
  <c r="X61" i="6" s="1"/>
  <c r="W61" i="6" a="1"/>
  <c r="W61" i="6" s="1"/>
  <c r="V61" i="6" a="1"/>
  <c r="V61" i="6" s="1"/>
  <c r="U61" i="6"/>
  <c r="U61" i="6" a="1"/>
  <c r="T61" i="6" a="1"/>
  <c r="T61" i="6" s="1"/>
  <c r="S61" i="6" a="1"/>
  <c r="S61" i="6" s="1"/>
  <c r="R61" i="6" a="1"/>
  <c r="R61" i="6" s="1"/>
  <c r="Q61" i="6" a="1"/>
  <c r="Q61" i="6" s="1"/>
  <c r="P61" i="6" a="1"/>
  <c r="P61" i="6" s="1"/>
  <c r="O61" i="6" a="1"/>
  <c r="O61" i="6" s="1"/>
  <c r="N61" i="6" a="1"/>
  <c r="N61" i="6" s="1"/>
  <c r="M61" i="6"/>
  <c r="M61" i="6" a="1"/>
  <c r="L61" i="6"/>
  <c r="L61" i="6" a="1"/>
  <c r="K61" i="6" a="1"/>
  <c r="K61" i="6" s="1"/>
  <c r="AI60" i="6" a="1"/>
  <c r="AI60" i="6" s="1"/>
  <c r="AH60" i="6" a="1"/>
  <c r="AH60" i="6" s="1"/>
  <c r="AG60" i="6"/>
  <c r="AG60" i="6" a="1"/>
  <c r="AF60" i="6"/>
  <c r="AF60" i="6" a="1"/>
  <c r="AE60" i="6" a="1"/>
  <c r="AE60" i="6" s="1"/>
  <c r="AD60" i="6" a="1"/>
  <c r="AD60" i="6" s="1"/>
  <c r="AC60" i="6" a="1"/>
  <c r="AC60" i="6" s="1"/>
  <c r="AB60" i="6" a="1"/>
  <c r="AB60" i="6" s="1"/>
  <c r="AA60" i="6" a="1"/>
  <c r="AA60" i="6" s="1"/>
  <c r="Z60" i="6"/>
  <c r="Z60" i="6" a="1"/>
  <c r="Y60" i="6" a="1"/>
  <c r="Y60" i="6" s="1"/>
  <c r="X60" i="6"/>
  <c r="X60" i="6" a="1"/>
  <c r="W60" i="6" a="1"/>
  <c r="W60" i="6" s="1"/>
  <c r="V60" i="6" a="1"/>
  <c r="V60" i="6" s="1"/>
  <c r="U60" i="6" a="1"/>
  <c r="U60" i="6" s="1"/>
  <c r="T60" i="6" a="1"/>
  <c r="T60" i="6" s="1"/>
  <c r="S60" i="6" a="1"/>
  <c r="S60" i="6" s="1"/>
  <c r="R60" i="6" a="1"/>
  <c r="R60" i="6" s="1"/>
  <c r="Q60" i="6" a="1"/>
  <c r="Q60" i="6" s="1"/>
  <c r="P60" i="6"/>
  <c r="P60" i="6" a="1"/>
  <c r="O60" i="6" a="1"/>
  <c r="O60" i="6" s="1"/>
  <c r="N60" i="6" a="1"/>
  <c r="N60" i="6" s="1"/>
  <c r="M60" i="6" a="1"/>
  <c r="M60" i="6" s="1"/>
  <c r="L60" i="6" a="1"/>
  <c r="L60" i="6" s="1"/>
  <c r="K60" i="6" a="1"/>
  <c r="K60" i="6" s="1"/>
  <c r="AI59" i="6" a="1"/>
  <c r="AI59" i="6" s="1"/>
  <c r="AH59" i="6" a="1"/>
  <c r="AH59" i="6" s="1"/>
  <c r="AG59" i="6" a="1"/>
  <c r="AG59" i="6" s="1"/>
  <c r="AF59" i="6" a="1"/>
  <c r="AF59" i="6" s="1"/>
  <c r="AE59" i="6" a="1"/>
  <c r="AE59" i="6" s="1"/>
  <c r="AD59" i="6" a="1"/>
  <c r="AD59" i="6" s="1"/>
  <c r="AC59" i="6" a="1"/>
  <c r="AC59" i="6" s="1"/>
  <c r="AB59" i="6" a="1"/>
  <c r="AB59" i="6" s="1"/>
  <c r="AA59" i="6" a="1"/>
  <c r="AA59" i="6" s="1"/>
  <c r="Z59" i="6" a="1"/>
  <c r="Z59" i="6" s="1"/>
  <c r="Y59" i="6" a="1"/>
  <c r="Y59" i="6" s="1"/>
  <c r="X59" i="6" a="1"/>
  <c r="X59" i="6" s="1"/>
  <c r="W59" i="6" a="1"/>
  <c r="W59" i="6" s="1"/>
  <c r="V59" i="6" a="1"/>
  <c r="V59" i="6" s="1"/>
  <c r="U59" i="6"/>
  <c r="U59" i="6" a="1"/>
  <c r="T59" i="6" a="1"/>
  <c r="T59" i="6" s="1"/>
  <c r="S59" i="6" a="1"/>
  <c r="S59" i="6" s="1"/>
  <c r="R59" i="6" a="1"/>
  <c r="R59" i="6" s="1"/>
  <c r="Q59" i="6" a="1"/>
  <c r="Q59" i="6" s="1"/>
  <c r="P59" i="6" a="1"/>
  <c r="P59" i="6" s="1"/>
  <c r="O59" i="6" a="1"/>
  <c r="O59" i="6" s="1"/>
  <c r="N59" i="6"/>
  <c r="N59" i="6" a="1"/>
  <c r="M59" i="6" a="1"/>
  <c r="M59" i="6" s="1"/>
  <c r="L59" i="6" a="1"/>
  <c r="L59" i="6" s="1"/>
  <c r="K59" i="6" a="1"/>
  <c r="K59" i="6" s="1"/>
  <c r="AI58" i="6" a="1"/>
  <c r="AI58" i="6" s="1"/>
  <c r="AH58" i="6"/>
  <c r="AH58" i="6" a="1"/>
  <c r="AG58" i="6" a="1"/>
  <c r="AG58" i="6" s="1"/>
  <c r="AF58" i="6" a="1"/>
  <c r="AF58" i="6" s="1"/>
  <c r="AE58" i="6" a="1"/>
  <c r="AE58" i="6" s="1"/>
  <c r="AD58" i="6" a="1"/>
  <c r="AD58" i="6" s="1"/>
  <c r="AC58" i="6" a="1"/>
  <c r="AC58" i="6" s="1"/>
  <c r="AB58" i="6" a="1"/>
  <c r="AB58" i="6" s="1"/>
  <c r="AA58" i="6" a="1"/>
  <c r="AA58" i="6" s="1"/>
  <c r="Z58" i="6"/>
  <c r="Z58" i="6" a="1"/>
  <c r="Y58" i="6" a="1"/>
  <c r="Y58" i="6" s="1"/>
  <c r="X58" i="6"/>
  <c r="X58" i="6" a="1"/>
  <c r="W58" i="6" a="1"/>
  <c r="W58" i="6" s="1"/>
  <c r="V58" i="6" a="1"/>
  <c r="V58" i="6" s="1"/>
  <c r="U58" i="6" a="1"/>
  <c r="U58" i="6" s="1"/>
  <c r="T58" i="6" a="1"/>
  <c r="T58" i="6" s="1"/>
  <c r="S58" i="6" a="1"/>
  <c r="S58" i="6" s="1"/>
  <c r="R58" i="6"/>
  <c r="R58" i="6" a="1"/>
  <c r="Q58" i="6"/>
  <c r="Q58" i="6" a="1"/>
  <c r="P58" i="6" a="1"/>
  <c r="P58" i="6" s="1"/>
  <c r="O58" i="6" a="1"/>
  <c r="O58" i="6" s="1"/>
  <c r="N58" i="6" a="1"/>
  <c r="N58" i="6" s="1"/>
  <c r="M58" i="6" a="1"/>
  <c r="M58" i="6" s="1"/>
  <c r="L58" i="6" a="1"/>
  <c r="L58" i="6" s="1"/>
  <c r="K58" i="6" a="1"/>
  <c r="K58" i="6" s="1"/>
  <c r="AI57" i="6" a="1"/>
  <c r="AI57" i="6" s="1"/>
  <c r="AH57" i="6" a="1"/>
  <c r="AH57" i="6" s="1"/>
  <c r="AG57" i="6" a="1"/>
  <c r="AG57" i="6" s="1"/>
  <c r="AF57" i="6" a="1"/>
  <c r="AF57" i="6" s="1"/>
  <c r="AE57" i="6" a="1"/>
  <c r="AE57" i="6" s="1"/>
  <c r="AD57" i="6"/>
  <c r="AD57" i="6" a="1"/>
  <c r="AC57" i="6"/>
  <c r="AC57" i="6" a="1"/>
  <c r="AB57" i="6" a="1"/>
  <c r="AB57" i="6" s="1"/>
  <c r="AA57" i="6" a="1"/>
  <c r="AA57" i="6" s="1"/>
  <c r="Z57" i="6" a="1"/>
  <c r="Z57" i="6" s="1"/>
  <c r="Y57" i="6" a="1"/>
  <c r="Y57" i="6" s="1"/>
  <c r="X57" i="6" a="1"/>
  <c r="X57" i="6" s="1"/>
  <c r="W57" i="6" a="1"/>
  <c r="W57" i="6" s="1"/>
  <c r="V57" i="6" a="1"/>
  <c r="V57" i="6" s="1"/>
  <c r="U57" i="6"/>
  <c r="U57" i="6" a="1"/>
  <c r="T57" i="6" a="1"/>
  <c r="T57" i="6" s="1"/>
  <c r="S57" i="6" a="1"/>
  <c r="S57" i="6" s="1"/>
  <c r="R57" i="6" a="1"/>
  <c r="R57" i="6" s="1"/>
  <c r="Q57" i="6" a="1"/>
  <c r="Q57" i="6" s="1"/>
  <c r="P57" i="6" a="1"/>
  <c r="P57" i="6" s="1"/>
  <c r="O57" i="6" a="1"/>
  <c r="O57" i="6" s="1"/>
  <c r="N57" i="6" a="1"/>
  <c r="N57" i="6" s="1"/>
  <c r="M57" i="6" a="1"/>
  <c r="M57" i="6" s="1"/>
  <c r="L57" i="6"/>
  <c r="L57" i="6" a="1"/>
  <c r="K57" i="6" a="1"/>
  <c r="K57" i="6" s="1"/>
  <c r="AI56" i="6" a="1"/>
  <c r="AI56" i="6" s="1"/>
  <c r="AH56" i="6" a="1"/>
  <c r="AH56" i="6" s="1"/>
  <c r="AG56" i="6" a="1"/>
  <c r="AG56" i="6" s="1"/>
  <c r="AF56" i="6"/>
  <c r="AF56" i="6" a="1"/>
  <c r="AE56" i="6" a="1"/>
  <c r="AE56" i="6" s="1"/>
  <c r="AD56" i="6" a="1"/>
  <c r="AD56" i="6" s="1"/>
  <c r="AC56" i="6" a="1"/>
  <c r="AC56" i="6" s="1"/>
  <c r="AB56" i="6" a="1"/>
  <c r="AB56" i="6" s="1"/>
  <c r="AA56" i="6" a="1"/>
  <c r="AA56" i="6" s="1"/>
  <c r="Z56" i="6"/>
  <c r="Z56" i="6" a="1"/>
  <c r="Y56" i="6" a="1"/>
  <c r="Y56" i="6" s="1"/>
  <c r="X56" i="6"/>
  <c r="X56" i="6" a="1"/>
  <c r="W56" i="6" a="1"/>
  <c r="W56" i="6" s="1"/>
  <c r="V56" i="6" a="1"/>
  <c r="V56" i="6" s="1"/>
  <c r="U56" i="6" a="1"/>
  <c r="U56" i="6" s="1"/>
  <c r="T56" i="6" a="1"/>
  <c r="T56" i="6" s="1"/>
  <c r="S56" i="6" a="1"/>
  <c r="S56" i="6" s="1"/>
  <c r="R56" i="6" a="1"/>
  <c r="R56" i="6" s="1"/>
  <c r="Q56" i="6" a="1"/>
  <c r="Q56" i="6" s="1"/>
  <c r="P56" i="6" a="1"/>
  <c r="P56" i="6" s="1"/>
  <c r="O56" i="6" a="1"/>
  <c r="O56" i="6" s="1"/>
  <c r="N56" i="6" a="1"/>
  <c r="N56" i="6" s="1"/>
  <c r="M56" i="6" a="1"/>
  <c r="M56" i="6" s="1"/>
  <c r="L56" i="6" a="1"/>
  <c r="L56" i="6" s="1"/>
  <c r="K56" i="6" a="1"/>
  <c r="K56" i="6" s="1"/>
  <c r="AI55" i="6" a="1"/>
  <c r="AI55" i="6" s="1"/>
  <c r="AH55" i="6" a="1"/>
  <c r="AH55" i="6" s="1"/>
  <c r="AG55" i="6" a="1"/>
  <c r="AG55" i="6" s="1"/>
  <c r="AF55" i="6" a="1"/>
  <c r="AF55" i="6" s="1"/>
  <c r="AE55" i="6" a="1"/>
  <c r="AE55" i="6" s="1"/>
  <c r="AD55" i="6" a="1"/>
  <c r="AD55" i="6" s="1"/>
  <c r="AC55" i="6" a="1"/>
  <c r="AC55" i="6" s="1"/>
  <c r="AB55" i="6" a="1"/>
  <c r="AB55" i="6" s="1"/>
  <c r="AA55" i="6" a="1"/>
  <c r="AA55" i="6" s="1"/>
  <c r="Z55" i="6" a="1"/>
  <c r="Z55" i="6" s="1"/>
  <c r="Y55" i="6" a="1"/>
  <c r="Y55" i="6" s="1"/>
  <c r="X55" i="6" a="1"/>
  <c r="X55" i="6" s="1"/>
  <c r="W55" i="6" a="1"/>
  <c r="W55" i="6" s="1"/>
  <c r="V55" i="6" a="1"/>
  <c r="V55" i="6" s="1"/>
  <c r="U55" i="6"/>
  <c r="U55" i="6" a="1"/>
  <c r="T55" i="6" a="1"/>
  <c r="T55" i="6" s="1"/>
  <c r="S55" i="6" a="1"/>
  <c r="S55" i="6" s="1"/>
  <c r="R55" i="6" a="1"/>
  <c r="R55" i="6" s="1"/>
  <c r="Q55" i="6" a="1"/>
  <c r="Q55" i="6" s="1"/>
  <c r="P55" i="6" a="1"/>
  <c r="P55" i="6" s="1"/>
  <c r="O55" i="6" a="1"/>
  <c r="O55" i="6" s="1"/>
  <c r="N55" i="6"/>
  <c r="N55" i="6" a="1"/>
  <c r="M55" i="6" a="1"/>
  <c r="M55" i="6" s="1"/>
  <c r="L55" i="6" a="1"/>
  <c r="L55" i="6" s="1"/>
  <c r="K55" i="6" a="1"/>
  <c r="K55" i="6" s="1"/>
  <c r="AI54" i="6" a="1"/>
  <c r="AI54" i="6" s="1"/>
  <c r="AH54" i="6"/>
  <c r="AH54" i="6" a="1"/>
  <c r="AG54" i="6" a="1"/>
  <c r="AG54" i="6" s="1"/>
  <c r="AF54" i="6" a="1"/>
  <c r="AF54" i="6" s="1"/>
  <c r="AE54" i="6" a="1"/>
  <c r="AE54" i="6" s="1"/>
  <c r="AD54" i="6" a="1"/>
  <c r="AD54" i="6" s="1"/>
  <c r="AC54" i="6" a="1"/>
  <c r="AC54" i="6" s="1"/>
  <c r="AB54" i="6" a="1"/>
  <c r="AB54" i="6" s="1"/>
  <c r="AA54" i="6" a="1"/>
  <c r="AA54" i="6" s="1"/>
  <c r="Z54" i="6"/>
  <c r="Z54" i="6" a="1"/>
  <c r="Y54" i="6" a="1"/>
  <c r="Y54" i="6" s="1"/>
  <c r="X54" i="6"/>
  <c r="X54" i="6" a="1"/>
  <c r="W54" i="6" a="1"/>
  <c r="W54" i="6" s="1"/>
  <c r="V54" i="6" a="1"/>
  <c r="V54" i="6" s="1"/>
  <c r="U54" i="6" a="1"/>
  <c r="U54" i="6" s="1"/>
  <c r="T54" i="6" a="1"/>
  <c r="T54" i="6" s="1"/>
  <c r="S54" i="6" a="1"/>
  <c r="S54" i="6" s="1"/>
  <c r="R54" i="6" a="1"/>
  <c r="R54" i="6" s="1"/>
  <c r="Q54" i="6"/>
  <c r="Q54" i="6" a="1"/>
  <c r="P54" i="6" a="1"/>
  <c r="P54" i="6" s="1"/>
  <c r="O54" i="6" a="1"/>
  <c r="O54" i="6" s="1"/>
  <c r="N54" i="6" a="1"/>
  <c r="N54" i="6" s="1"/>
  <c r="M54" i="6" a="1"/>
  <c r="M54" i="6" s="1"/>
  <c r="L54" i="6" a="1"/>
  <c r="L54" i="6" s="1"/>
  <c r="K54" i="6" a="1"/>
  <c r="K54" i="6" s="1"/>
  <c r="AI53" i="6" a="1"/>
  <c r="AI53" i="6" s="1"/>
  <c r="AH53" i="6" a="1"/>
  <c r="AH53" i="6" s="1"/>
  <c r="AG53" i="6" a="1"/>
  <c r="AG53" i="6" s="1"/>
  <c r="AF53" i="6" a="1"/>
  <c r="AF53" i="6" s="1"/>
  <c r="AE53" i="6" a="1"/>
  <c r="AE53" i="6" s="1"/>
  <c r="AD53" i="6" a="1"/>
  <c r="AD53" i="6" s="1"/>
  <c r="AC53" i="6"/>
  <c r="AC53" i="6" a="1"/>
  <c r="AB53" i="6" a="1"/>
  <c r="AB53" i="6" s="1"/>
  <c r="AA53" i="6" a="1"/>
  <c r="AA53" i="6" s="1"/>
  <c r="Z53" i="6" a="1"/>
  <c r="Z53" i="6" s="1"/>
  <c r="Y53" i="6" a="1"/>
  <c r="Y53" i="6" s="1"/>
  <c r="X53" i="6" a="1"/>
  <c r="X53" i="6" s="1"/>
  <c r="W53" i="6" a="1"/>
  <c r="W53" i="6" s="1"/>
  <c r="V53" i="6" a="1"/>
  <c r="V53" i="6" s="1"/>
  <c r="U53" i="6"/>
  <c r="U53" i="6" a="1"/>
  <c r="T53" i="6" a="1"/>
  <c r="T53" i="6" s="1"/>
  <c r="S53" i="6" a="1"/>
  <c r="S53" i="6" s="1"/>
  <c r="R53" i="6" a="1"/>
  <c r="R53" i="6" s="1"/>
  <c r="Q53" i="6" a="1"/>
  <c r="Q53" i="6" s="1"/>
  <c r="P53" i="6" a="1"/>
  <c r="P53" i="6" s="1"/>
  <c r="O53" i="6" a="1"/>
  <c r="O53" i="6" s="1"/>
  <c r="N53" i="6" a="1"/>
  <c r="N53" i="6" s="1"/>
  <c r="M53" i="6" a="1"/>
  <c r="M53" i="6" s="1"/>
  <c r="L53" i="6"/>
  <c r="L53" i="6" a="1"/>
  <c r="K53" i="6" a="1"/>
  <c r="K53" i="6" s="1"/>
  <c r="AI52" i="6" a="1"/>
  <c r="AI52" i="6" s="1"/>
  <c r="AH52" i="6" a="1"/>
  <c r="AH52" i="6" s="1"/>
  <c r="AG52" i="6" a="1"/>
  <c r="AG52" i="6" s="1"/>
  <c r="AF52" i="6"/>
  <c r="AF52" i="6" a="1"/>
  <c r="AE52" i="6" a="1"/>
  <c r="AE52" i="6" s="1"/>
  <c r="AD52" i="6" a="1"/>
  <c r="AD52" i="6" s="1"/>
  <c r="AC52" i="6" a="1"/>
  <c r="AC52" i="6" s="1"/>
  <c r="AB52" i="6" a="1"/>
  <c r="AB52" i="6" s="1"/>
  <c r="AA52" i="6" a="1"/>
  <c r="AA52" i="6" s="1"/>
  <c r="Z52" i="6"/>
  <c r="Z52" i="6" a="1"/>
  <c r="Y52" i="6" a="1"/>
  <c r="Y52" i="6" s="1"/>
  <c r="X52" i="6"/>
  <c r="X52" i="6" a="1"/>
  <c r="W52" i="6" a="1"/>
  <c r="W52" i="6" s="1"/>
  <c r="V52" i="6" a="1"/>
  <c r="V52" i="6" s="1"/>
  <c r="U52" i="6" a="1"/>
  <c r="U52" i="6" s="1"/>
  <c r="T52" i="6" a="1"/>
  <c r="T52" i="6" s="1"/>
  <c r="S52" i="6" a="1"/>
  <c r="S52" i="6" s="1"/>
  <c r="R52" i="6" a="1"/>
  <c r="R52" i="6" s="1"/>
  <c r="Q52" i="6" a="1"/>
  <c r="Q52" i="6" s="1"/>
  <c r="P52" i="6" a="1"/>
  <c r="P52" i="6" s="1"/>
  <c r="O52" i="6" a="1"/>
  <c r="O52" i="6" s="1"/>
  <c r="N52" i="6" a="1"/>
  <c r="N52" i="6" s="1"/>
  <c r="M52" i="6" a="1"/>
  <c r="M52" i="6" s="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c r="U51" i="6" a="1"/>
  <c r="T51" i="6" a="1"/>
  <c r="T51" i="6" s="1"/>
  <c r="S51" i="6" a="1"/>
  <c r="S51" i="6" s="1"/>
  <c r="R51" i="6" a="1"/>
  <c r="R51" i="6" s="1"/>
  <c r="Q51" i="6" a="1"/>
  <c r="Q51" i="6" s="1"/>
  <c r="P51" i="6" a="1"/>
  <c r="P51" i="6" s="1"/>
  <c r="O51" i="6" a="1"/>
  <c r="O51" i="6" s="1"/>
  <c r="N51" i="6"/>
  <c r="N51" i="6" a="1"/>
  <c r="M51" i="6" a="1"/>
  <c r="M51" i="6" s="1"/>
  <c r="L51" i="6" a="1"/>
  <c r="L51" i="6" s="1"/>
  <c r="K51" i="6" a="1"/>
  <c r="K51" i="6" s="1"/>
  <c r="AI50" i="6" a="1"/>
  <c r="AI50" i="6" s="1"/>
  <c r="AH50" i="6"/>
  <c r="AH50" i="6" a="1"/>
  <c r="AG50" i="6" a="1"/>
  <c r="AG50" i="6" s="1"/>
  <c r="AF50" i="6" a="1"/>
  <c r="AF50" i="6" s="1"/>
  <c r="AE50" i="6" a="1"/>
  <c r="AE50" i="6" s="1"/>
  <c r="AD50" i="6" a="1"/>
  <c r="AD50" i="6" s="1"/>
  <c r="AC50" i="6" a="1"/>
  <c r="AC50" i="6" s="1"/>
  <c r="AB50" i="6" a="1"/>
  <c r="AB50" i="6" s="1"/>
  <c r="AA50" i="6" a="1"/>
  <c r="AA50" i="6" s="1"/>
  <c r="Z50" i="6"/>
  <c r="Z50" i="6" a="1"/>
  <c r="Y50" i="6" a="1"/>
  <c r="Y50" i="6" s="1"/>
  <c r="X50" i="6"/>
  <c r="X50" i="6" a="1"/>
  <c r="W50" i="6" a="1"/>
  <c r="W50" i="6" s="1"/>
  <c r="V50" i="6" a="1"/>
  <c r="V50" i="6" s="1"/>
  <c r="U50" i="6" a="1"/>
  <c r="U50" i="6" s="1"/>
  <c r="T50" i="6" a="1"/>
  <c r="T50" i="6" s="1"/>
  <c r="S50" i="6" a="1"/>
  <c r="S50" i="6" s="1"/>
  <c r="R50" i="6" a="1"/>
  <c r="R50" i="6" s="1"/>
  <c r="Q50" i="6"/>
  <c r="Q50" i="6" a="1"/>
  <c r="P50" i="6" a="1"/>
  <c r="P50" i="6" s="1"/>
  <c r="O50" i="6" a="1"/>
  <c r="O50" i="6" s="1"/>
  <c r="N50" i="6" a="1"/>
  <c r="N50" i="6" s="1"/>
  <c r="M50" i="6" a="1"/>
  <c r="M50" i="6" s="1"/>
  <c r="L50" i="6" a="1"/>
  <c r="L50" i="6" s="1"/>
  <c r="K50" i="6" a="1"/>
  <c r="K50" i="6" s="1"/>
  <c r="AI49" i="6" a="1"/>
  <c r="AI49" i="6" s="1"/>
  <c r="AH49" i="6" a="1"/>
  <c r="AH49" i="6" s="1"/>
  <c r="AG49" i="6" a="1"/>
  <c r="AG49" i="6" s="1"/>
  <c r="AF49" i="6" a="1"/>
  <c r="AF49" i="6" s="1"/>
  <c r="AE49" i="6" a="1"/>
  <c r="AE49" i="6" s="1"/>
  <c r="AD49" i="6" a="1"/>
  <c r="AD49" i="6" s="1"/>
  <c r="AC49" i="6" a="1"/>
  <c r="AC49" i="6" s="1"/>
  <c r="AB49" i="6" a="1"/>
  <c r="AB49" i="6" s="1"/>
  <c r="AA49" i="6" a="1"/>
  <c r="AA49" i="6" s="1"/>
  <c r="Z49" i="6" a="1"/>
  <c r="Z49" i="6" s="1"/>
  <c r="Y49" i="6" a="1"/>
  <c r="Y49" i="6" s="1"/>
  <c r="X49" i="6" a="1"/>
  <c r="X49" i="6" s="1"/>
  <c r="W49" i="6" a="1"/>
  <c r="W49" i="6" s="1"/>
  <c r="V49" i="6" a="1"/>
  <c r="V49" i="6" s="1"/>
  <c r="U49" i="6"/>
  <c r="U49" i="6" a="1"/>
  <c r="T49" i="6" a="1"/>
  <c r="T49" i="6" s="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a="1"/>
  <c r="AF48" i="6" s="1"/>
  <c r="AE48" i="6" a="1"/>
  <c r="AE48" i="6" s="1"/>
  <c r="AD48" i="6" a="1"/>
  <c r="AD48" i="6" s="1"/>
  <c r="AC48" i="6" a="1"/>
  <c r="AC48" i="6" s="1"/>
  <c r="AB48" i="6" a="1"/>
  <c r="AB48" i="6" s="1"/>
  <c r="AA48" i="6" a="1"/>
  <c r="AA48" i="6" s="1"/>
  <c r="Z48" i="6"/>
  <c r="Z48" i="6" a="1"/>
  <c r="Y48" i="6" a="1"/>
  <c r="Y48" i="6" s="1"/>
  <c r="X48" i="6"/>
  <c r="X48" i="6" a="1"/>
  <c r="W48" i="6" a="1"/>
  <c r="W48" i="6" s="1"/>
  <c r="V48" i="6" a="1"/>
  <c r="V48" i="6" s="1"/>
  <c r="U48" i="6" a="1"/>
  <c r="U48" i="6" s="1"/>
  <c r="T48" i="6" a="1"/>
  <c r="T48" i="6" s="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a="1"/>
  <c r="AF47" i="6" s="1"/>
  <c r="AE47" i="6" a="1"/>
  <c r="AE47" i="6" s="1"/>
  <c r="AD47" i="6" a="1"/>
  <c r="AD47" i="6" s="1"/>
  <c r="AC47" i="6" a="1"/>
  <c r="AC47" i="6" s="1"/>
  <c r="AB47" i="6" a="1"/>
  <c r="AB47" i="6" s="1"/>
  <c r="AA47" i="6" a="1"/>
  <c r="AA47" i="6" s="1"/>
  <c r="Z47" i="6" a="1"/>
  <c r="Z47" i="6" s="1"/>
  <c r="Y47" i="6" a="1"/>
  <c r="Y47" i="6" s="1"/>
  <c r="X47" i="6" a="1"/>
  <c r="X47" i="6" s="1"/>
  <c r="W47" i="6" a="1"/>
  <c r="W47" i="6" s="1"/>
  <c r="V47" i="6" a="1"/>
  <c r="V47" i="6" s="1"/>
  <c r="U47" i="6"/>
  <c r="U47" i="6" a="1"/>
  <c r="T47" i="6" a="1"/>
  <c r="T47" i="6" s="1"/>
  <c r="S47" i="6" a="1"/>
  <c r="S47" i="6" s="1"/>
  <c r="R47" i="6" a="1"/>
  <c r="R47" i="6" s="1"/>
  <c r="Q47" i="6" a="1"/>
  <c r="Q47" i="6" s="1"/>
  <c r="P47" i="6" a="1"/>
  <c r="P47" i="6" s="1"/>
  <c r="O47" i="6" a="1"/>
  <c r="O47" i="6" s="1"/>
  <c r="N47" i="6" a="1"/>
  <c r="N47" i="6" s="1"/>
  <c r="M47" i="6" a="1"/>
  <c r="M47" i="6" s="1"/>
  <c r="L47" i="6" a="1"/>
  <c r="L47" i="6" s="1"/>
  <c r="K47" i="6" a="1"/>
  <c r="K47" i="6" s="1"/>
  <c r="AI46" i="6" a="1"/>
  <c r="AI46" i="6" s="1"/>
  <c r="AH46" i="6" a="1"/>
  <c r="AH46" i="6" s="1"/>
  <c r="AG46" i="6" a="1"/>
  <c r="AG46" i="6" s="1"/>
  <c r="AF46" i="6" a="1"/>
  <c r="AF46" i="6" s="1"/>
  <c r="AE46" i="6" a="1"/>
  <c r="AE46" i="6" s="1"/>
  <c r="AD46" i="6" a="1"/>
  <c r="AD46" i="6" s="1"/>
  <c r="AC46" i="6" a="1"/>
  <c r="AC46" i="6" s="1"/>
  <c r="AB46" i="6" a="1"/>
  <c r="AB46" i="6" s="1"/>
  <c r="AA46" i="6" a="1"/>
  <c r="AA46" i="6" s="1"/>
  <c r="Z46" i="6"/>
  <c r="Z46" i="6" a="1"/>
  <c r="Y46" i="6" a="1"/>
  <c r="Y46" i="6" s="1"/>
  <c r="X46" i="6"/>
  <c r="X46" i="6" a="1"/>
  <c r="W46" i="6" a="1"/>
  <c r="W46" i="6" s="1"/>
  <c r="V46" i="6" a="1"/>
  <c r="V46" i="6" s="1"/>
  <c r="U46" i="6" a="1"/>
  <c r="U46" i="6" s="1"/>
  <c r="T46" i="6" a="1"/>
  <c r="T46" i="6" s="1"/>
  <c r="S46" i="6" a="1"/>
  <c r="S46" i="6" s="1"/>
  <c r="R46" i="6" a="1"/>
  <c r="R46" i="6" s="1"/>
  <c r="Q46" i="6" a="1"/>
  <c r="Q46" i="6" s="1"/>
  <c r="P46" i="6" a="1"/>
  <c r="P46" i="6" s="1"/>
  <c r="O46" i="6" a="1"/>
  <c r="O46" i="6" s="1"/>
  <c r="N46" i="6" a="1"/>
  <c r="N46" i="6" s="1"/>
  <c r="M46" i="6" a="1"/>
  <c r="M46" i="6" s="1"/>
  <c r="L46" i="6" a="1"/>
  <c r="L46" i="6" s="1"/>
  <c r="K46" i="6" a="1"/>
  <c r="K46" i="6" s="1"/>
  <c r="AI45" i="6" a="1"/>
  <c r="AI45" i="6" s="1"/>
  <c r="AH45" i="6" a="1"/>
  <c r="AH45" i="6" s="1"/>
  <c r="AG45" i="6" a="1"/>
  <c r="AG45" i="6" s="1"/>
  <c r="AF45" i="6" a="1"/>
  <c r="AF45" i="6" s="1"/>
  <c r="AE45" i="6" a="1"/>
  <c r="AE45" i="6" s="1"/>
  <c r="AD45" i="6" a="1"/>
  <c r="AD45" i="6" s="1"/>
  <c r="AC45" i="6" a="1"/>
  <c r="AC45" i="6" s="1"/>
  <c r="AB45" i="6" a="1"/>
  <c r="AB45" i="6" s="1"/>
  <c r="AA45" i="6" a="1"/>
  <c r="AA45" i="6" s="1"/>
  <c r="Z45" i="6" a="1"/>
  <c r="Z45" i="6" s="1"/>
  <c r="Y45" i="6" a="1"/>
  <c r="Y45" i="6" s="1"/>
  <c r="X45" i="6" a="1"/>
  <c r="X45" i="6" s="1"/>
  <c r="W45" i="6" a="1"/>
  <c r="W45" i="6" s="1"/>
  <c r="V45" i="6" a="1"/>
  <c r="V45" i="6" s="1"/>
  <c r="U45" i="6"/>
  <c r="U45" i="6" a="1"/>
  <c r="T45" i="6" a="1"/>
  <c r="T45" i="6" s="1"/>
  <c r="S45" i="6" a="1"/>
  <c r="S45" i="6" s="1"/>
  <c r="R45" i="6" a="1"/>
  <c r="R45" i="6" s="1"/>
  <c r="Q45" i="6" a="1"/>
  <c r="Q45" i="6" s="1"/>
  <c r="P45" i="6" a="1"/>
  <c r="P45" i="6" s="1"/>
  <c r="O45" i="6" a="1"/>
  <c r="O45" i="6" s="1"/>
  <c r="N45" i="6" a="1"/>
  <c r="N45" i="6" s="1"/>
  <c r="M45" i="6" a="1"/>
  <c r="M45" i="6" s="1"/>
  <c r="L45" i="6" a="1"/>
  <c r="L45" i="6" s="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c r="Z44" i="6" a="1"/>
  <c r="Y44" i="6" a="1"/>
  <c r="Y44" i="6" s="1"/>
  <c r="X44" i="6"/>
  <c r="X44" i="6" a="1"/>
  <c r="W44" i="6" a="1"/>
  <c r="W44" i="6" s="1"/>
  <c r="V44" i="6"/>
  <c r="V44" i="6" a="1"/>
  <c r="U44" i="6" a="1"/>
  <c r="U44" i="6" s="1"/>
  <c r="T44" i="6"/>
  <c r="T44" i="6" a="1"/>
  <c r="S44" i="6" a="1"/>
  <c r="S44" i="6" s="1"/>
  <c r="R44" i="6"/>
  <c r="R44" i="6" a="1"/>
  <c r="Q44" i="6" a="1"/>
  <c r="Q44" i="6" s="1"/>
  <c r="P44" i="6"/>
  <c r="P44" i="6" a="1"/>
  <c r="O44" i="6" a="1"/>
  <c r="O44" i="6" s="1"/>
  <c r="N44" i="6"/>
  <c r="N44" i="6" a="1"/>
  <c r="M44" i="6" a="1"/>
  <c r="M44" i="6" s="1"/>
  <c r="L44" i="6"/>
  <c r="L44" i="6" a="1"/>
  <c r="K44" i="6" a="1"/>
  <c r="K44" i="6" s="1"/>
  <c r="AI43" i="6"/>
  <c r="AI43" i="6" a="1"/>
  <c r="AH43" i="6" a="1"/>
  <c r="AH43" i="6" s="1"/>
  <c r="AG43" i="6"/>
  <c r="AG43" i="6" a="1"/>
  <c r="AF43" i="6" a="1"/>
  <c r="AF43" i="6" s="1"/>
  <c r="AE43" i="6" a="1"/>
  <c r="AE43" i="6" s="1"/>
  <c r="AD43" i="6" a="1"/>
  <c r="AD43" i="6" s="1"/>
  <c r="AC43" i="6" a="1"/>
  <c r="AC43" i="6" s="1"/>
  <c r="AB43" i="6" a="1"/>
  <c r="AB43" i="6" s="1"/>
  <c r="AA43" i="6" a="1"/>
  <c r="AA43" i="6" s="1"/>
  <c r="Z43" i="6" a="1"/>
  <c r="Z43" i="6" s="1"/>
  <c r="Y43" i="6" a="1"/>
  <c r="Y43" i="6" s="1"/>
  <c r="X43" i="6" a="1"/>
  <c r="X43" i="6" s="1"/>
  <c r="W43" i="6"/>
  <c r="W43" i="6" a="1"/>
  <c r="V43" i="6" a="1"/>
  <c r="V43" i="6" s="1"/>
  <c r="U43" i="6" a="1"/>
  <c r="U43" i="6" s="1"/>
  <c r="T43" i="6" a="1"/>
  <c r="T43" i="6" s="1"/>
  <c r="S43" i="6" a="1"/>
  <c r="S43" i="6" s="1"/>
  <c r="R43" i="6" a="1"/>
  <c r="R43" i="6" s="1"/>
  <c r="Q43" i="6" a="1"/>
  <c r="Q43" i="6" s="1"/>
  <c r="P43" i="6" a="1"/>
  <c r="P43" i="6" s="1"/>
  <c r="O43" i="6"/>
  <c r="O43" i="6" a="1"/>
  <c r="N43" i="6" a="1"/>
  <c r="N43" i="6" s="1"/>
  <c r="M43" i="6" a="1"/>
  <c r="M43" i="6" s="1"/>
  <c r="L43" i="6" a="1"/>
  <c r="L43" i="6" s="1"/>
  <c r="K43" i="6" a="1"/>
  <c r="K43" i="6" s="1"/>
  <c r="AI42" i="6"/>
  <c r="AI42" i="6" a="1"/>
  <c r="AH42" i="6" a="1"/>
  <c r="AH42" i="6" s="1"/>
  <c r="AG42" i="6" a="1"/>
  <c r="AG42" i="6" s="1"/>
  <c r="AF42" i="6" a="1"/>
  <c r="AF42" i="6" s="1"/>
  <c r="AE42" i="6" a="1"/>
  <c r="AE42" i="6" s="1"/>
  <c r="AD42" i="6" a="1"/>
  <c r="AD42" i="6" s="1"/>
  <c r="AC42" i="6" a="1"/>
  <c r="AC42" i="6" s="1"/>
  <c r="AB42" i="6" a="1"/>
  <c r="AB42" i="6" s="1"/>
  <c r="AA42" i="6"/>
  <c r="AA42" i="6" a="1"/>
  <c r="Z42" i="6" a="1"/>
  <c r="Z42" i="6" s="1"/>
  <c r="Y42" i="6" a="1"/>
  <c r="Y42" i="6" s="1"/>
  <c r="X42" i="6" a="1"/>
  <c r="X42" i="6" s="1"/>
  <c r="W42" i="6" a="1"/>
  <c r="W42" i="6" s="1"/>
  <c r="V42" i="6" a="1"/>
  <c r="V42" i="6" s="1"/>
  <c r="U42" i="6" a="1"/>
  <c r="U42" i="6" s="1"/>
  <c r="T42" i="6" a="1"/>
  <c r="T42" i="6" s="1"/>
  <c r="S42" i="6"/>
  <c r="S42" i="6" a="1"/>
  <c r="R42" i="6" a="1"/>
  <c r="R42" i="6" s="1"/>
  <c r="Q42" i="6" a="1"/>
  <c r="Q42" i="6" s="1"/>
  <c r="P42" i="6" a="1"/>
  <c r="P42" i="6" s="1"/>
  <c r="O42" i="6" a="1"/>
  <c r="O42" i="6" s="1"/>
  <c r="N42" i="6" a="1"/>
  <c r="N42" i="6" s="1"/>
  <c r="M42" i="6" a="1"/>
  <c r="M42" i="6" s="1"/>
  <c r="L42" i="6" a="1"/>
  <c r="L42" i="6" s="1"/>
  <c r="K42" i="6"/>
  <c r="K42" i="6" a="1"/>
  <c r="AI41" i="6" a="1"/>
  <c r="AI41" i="6" s="1"/>
  <c r="AH41" i="6" a="1"/>
  <c r="AH41" i="6" s="1"/>
  <c r="AG41" i="6" a="1"/>
  <c r="AG41" i="6" s="1"/>
  <c r="AF41" i="6" a="1"/>
  <c r="AF41" i="6" s="1"/>
  <c r="AE41" i="6"/>
  <c r="AE41" i="6" a="1"/>
  <c r="AD41" i="6" a="1"/>
  <c r="AD41" i="6" s="1"/>
  <c r="AC41" i="6" a="1"/>
  <c r="AC41" i="6" s="1"/>
  <c r="AB41" i="6" a="1"/>
  <c r="AB41" i="6" s="1"/>
  <c r="AA41" i="6" a="1"/>
  <c r="AA41" i="6" s="1"/>
  <c r="Z41" i="6" a="1"/>
  <c r="Z41" i="6" s="1"/>
  <c r="Y41" i="6" a="1"/>
  <c r="Y41" i="6" s="1"/>
  <c r="X41" i="6" a="1"/>
  <c r="X41" i="6" s="1"/>
  <c r="W41" i="6" a="1"/>
  <c r="W41" i="6" s="1"/>
  <c r="V41" i="6" a="1"/>
  <c r="V41" i="6" s="1"/>
  <c r="U41" i="6" a="1"/>
  <c r="U41" i="6" s="1"/>
  <c r="T41" i="6" a="1"/>
  <c r="T41" i="6" s="1"/>
  <c r="S41" i="6"/>
  <c r="S41" i="6" a="1"/>
  <c r="R41" i="6" a="1"/>
  <c r="R41" i="6" s="1"/>
  <c r="Q41" i="6" a="1"/>
  <c r="Q41" i="6" s="1"/>
  <c r="P41" i="6" a="1"/>
  <c r="P41" i="6" s="1"/>
  <c r="O41" i="6" a="1"/>
  <c r="O41" i="6" s="1"/>
  <c r="N41" i="6" a="1"/>
  <c r="N41" i="6" s="1"/>
  <c r="M41" i="6" a="1"/>
  <c r="M41" i="6" s="1"/>
  <c r="L41" i="6" a="1"/>
  <c r="L41" i="6" s="1"/>
  <c r="K41" i="6" a="1"/>
  <c r="K41" i="6" s="1"/>
  <c r="AI40" i="6" a="1"/>
  <c r="AI40" i="6" s="1"/>
  <c r="AH40" i="6" a="1"/>
  <c r="AH40" i="6" s="1"/>
  <c r="AG40" i="6" a="1"/>
  <c r="AG40" i="6" s="1"/>
  <c r="AF40" i="6" a="1"/>
  <c r="AF40" i="6" s="1"/>
  <c r="AE40" i="6" a="1"/>
  <c r="AE40" i="6" s="1"/>
  <c r="AD40" i="6" a="1"/>
  <c r="AD40" i="6" s="1"/>
  <c r="AC40" i="6" a="1"/>
  <c r="AC40" i="6" s="1"/>
  <c r="AB40" i="6" a="1"/>
  <c r="AB40" i="6" s="1"/>
  <c r="AA40" i="6" a="1"/>
  <c r="AA40" i="6" s="1"/>
  <c r="Z40" i="6" a="1"/>
  <c r="Z40" i="6" s="1"/>
  <c r="Y40" i="6" a="1"/>
  <c r="Y40" i="6" s="1"/>
  <c r="X40" i="6" a="1"/>
  <c r="X40" i="6" s="1"/>
  <c r="W40" i="6" a="1"/>
  <c r="W40" i="6" s="1"/>
  <c r="V40" i="6" a="1"/>
  <c r="V40" i="6" s="1"/>
  <c r="U40" i="6" a="1"/>
  <c r="U40" i="6" s="1"/>
  <c r="T40" i="6" a="1"/>
  <c r="T40" i="6" s="1"/>
  <c r="S40" i="6" a="1"/>
  <c r="S40" i="6" s="1"/>
  <c r="R40" i="6" a="1"/>
  <c r="R40" i="6" s="1"/>
  <c r="Q40" i="6" a="1"/>
  <c r="Q40" i="6" s="1"/>
  <c r="P40" i="6" a="1"/>
  <c r="P40" i="6" s="1"/>
  <c r="O40" i="6" a="1"/>
  <c r="O40" i="6" s="1"/>
  <c r="N40" i="6" a="1"/>
  <c r="N40" i="6" s="1"/>
  <c r="M40" i="6" a="1"/>
  <c r="M40" i="6" s="1"/>
  <c r="L40" i="6" a="1"/>
  <c r="L40" i="6" s="1"/>
  <c r="K40" i="6" a="1"/>
  <c r="K40" i="6" s="1"/>
  <c r="AI39" i="6" a="1"/>
  <c r="AI39" i="6" s="1"/>
  <c r="AH39" i="6" a="1"/>
  <c r="AH39" i="6" s="1"/>
  <c r="AG39" i="6" a="1"/>
  <c r="AG39" i="6" s="1"/>
  <c r="AF39" i="6" a="1"/>
  <c r="AF39" i="6" s="1"/>
  <c r="AE39" i="6" a="1"/>
  <c r="AE39" i="6" s="1"/>
  <c r="AD39" i="6" a="1"/>
  <c r="AD39" i="6" s="1"/>
  <c r="AC39" i="6" a="1"/>
  <c r="AC39" i="6" s="1"/>
  <c r="AB39" i="6" a="1"/>
  <c r="AB39" i="6" s="1"/>
  <c r="AA39" i="6" a="1"/>
  <c r="AA39" i="6" s="1"/>
  <c r="Z39" i="6" a="1"/>
  <c r="Z39" i="6" s="1"/>
  <c r="Y39" i="6" a="1"/>
  <c r="Y39" i="6" s="1"/>
  <c r="X39" i="6" a="1"/>
  <c r="X39" i="6" s="1"/>
  <c r="W39" i="6" a="1"/>
  <c r="W39" i="6" s="1"/>
  <c r="V39" i="6" a="1"/>
  <c r="V39" i="6" s="1"/>
  <c r="U39" i="6" a="1"/>
  <c r="U39" i="6" s="1"/>
  <c r="T39" i="6" a="1"/>
  <c r="T39" i="6" s="1"/>
  <c r="S39" i="6" a="1"/>
  <c r="S39" i="6" s="1"/>
  <c r="R39" i="6" a="1"/>
  <c r="R39" i="6" s="1"/>
  <c r="Q39" i="6" a="1"/>
  <c r="Q39" i="6" s="1"/>
  <c r="P39" i="6" a="1"/>
  <c r="P39" i="6" s="1"/>
  <c r="O39" i="6" a="1"/>
  <c r="O39" i="6" s="1"/>
  <c r="N39" i="6" a="1"/>
  <c r="N39" i="6" s="1"/>
  <c r="M39" i="6" a="1"/>
  <c r="M39" i="6" s="1"/>
  <c r="L39" i="6" a="1"/>
  <c r="L39" i="6" s="1"/>
  <c r="K39" i="6" a="1"/>
  <c r="K39" i="6" s="1"/>
  <c r="AI38" i="6" a="1"/>
  <c r="AI38" i="6" s="1"/>
  <c r="AH38" i="6" a="1"/>
  <c r="AH38" i="6" s="1"/>
  <c r="AG38" i="6" a="1"/>
  <c r="AG38" i="6" s="1"/>
  <c r="AF38" i="6" a="1"/>
  <c r="AF38" i="6" s="1"/>
  <c r="AE38" i="6" a="1"/>
  <c r="AE38" i="6" s="1"/>
  <c r="AD38" i="6" a="1"/>
  <c r="AD38" i="6" s="1"/>
  <c r="AC38" i="6" a="1"/>
  <c r="AC38" i="6" s="1"/>
  <c r="AB38" i="6" a="1"/>
  <c r="AB38" i="6" s="1"/>
  <c r="AA38" i="6" a="1"/>
  <c r="AA38" i="6" s="1"/>
  <c r="Z38" i="6" a="1"/>
  <c r="Z38" i="6" s="1"/>
  <c r="Y38" i="6" a="1"/>
  <c r="Y38" i="6" s="1"/>
  <c r="X38" i="6" a="1"/>
  <c r="X38" i="6" s="1"/>
  <c r="W38" i="6" a="1"/>
  <c r="W38" i="6" s="1"/>
  <c r="V38" i="6" a="1"/>
  <c r="V38" i="6" s="1"/>
  <c r="U38" i="6" a="1"/>
  <c r="U38" i="6" s="1"/>
  <c r="T38" i="6" a="1"/>
  <c r="T38" i="6" s="1"/>
  <c r="S38" i="6" a="1"/>
  <c r="S38" i="6" s="1"/>
  <c r="R38" i="6" a="1"/>
  <c r="R38" i="6" s="1"/>
  <c r="Q38" i="6" a="1"/>
  <c r="Q38" i="6" s="1"/>
  <c r="P38" i="6" a="1"/>
  <c r="P38" i="6" s="1"/>
  <c r="O38" i="6" a="1"/>
  <c r="O38" i="6" s="1"/>
  <c r="N38" i="6" a="1"/>
  <c r="N38" i="6" s="1"/>
  <c r="M38" i="6" a="1"/>
  <c r="M38" i="6" s="1"/>
  <c r="L38" i="6" a="1"/>
  <c r="L38" i="6" s="1"/>
  <c r="K38" i="6" a="1"/>
  <c r="K38" i="6" s="1"/>
  <c r="AI37" i="6" a="1"/>
  <c r="AI37" i="6" s="1"/>
  <c r="AH37" i="6" a="1"/>
  <c r="AH37" i="6" s="1"/>
  <c r="AG37" i="6" a="1"/>
  <c r="AG37" i="6" s="1"/>
  <c r="AF37" i="6" a="1"/>
  <c r="AF37" i="6" s="1"/>
  <c r="AE37" i="6" a="1"/>
  <c r="AE37" i="6" s="1"/>
  <c r="AD37" i="6" a="1"/>
  <c r="AD37" i="6" s="1"/>
  <c r="AC37" i="6" a="1"/>
  <c r="AC37" i="6" s="1"/>
  <c r="AB37" i="6" a="1"/>
  <c r="AB37" i="6" s="1"/>
  <c r="AA37" i="6" a="1"/>
  <c r="AA37" i="6" s="1"/>
  <c r="Z37" i="6" a="1"/>
  <c r="Z37" i="6" s="1"/>
  <c r="Y37" i="6" a="1"/>
  <c r="Y37" i="6" s="1"/>
  <c r="X37" i="6" a="1"/>
  <c r="X37" i="6" s="1"/>
  <c r="W37" i="6" a="1"/>
  <c r="W37" i="6" s="1"/>
  <c r="V37" i="6" a="1"/>
  <c r="V37" i="6" s="1"/>
  <c r="U37" i="6" a="1"/>
  <c r="U37" i="6" s="1"/>
  <c r="T37" i="6" a="1"/>
  <c r="T37" i="6" s="1"/>
  <c r="S37" i="6" a="1"/>
  <c r="S37" i="6" s="1"/>
  <c r="R37" i="6" a="1"/>
  <c r="R37" i="6" s="1"/>
  <c r="Q37" i="6" a="1"/>
  <c r="Q37" i="6" s="1"/>
  <c r="P37" i="6" a="1"/>
  <c r="P37" i="6" s="1"/>
  <c r="O37" i="6" a="1"/>
  <c r="O37" i="6" s="1"/>
  <c r="N37" i="6" a="1"/>
  <c r="N37" i="6" s="1"/>
  <c r="M37" i="6" a="1"/>
  <c r="M37" i="6" s="1"/>
  <c r="L37" i="6" a="1"/>
  <c r="L37" i="6" s="1"/>
  <c r="K37" i="6" a="1"/>
  <c r="K37" i="6" s="1"/>
  <c r="AI36" i="6" a="1"/>
  <c r="AI36" i="6" s="1"/>
  <c r="AH36" i="6" a="1"/>
  <c r="AH36" i="6" s="1"/>
  <c r="AG36" i="6" a="1"/>
  <c r="AG36" i="6" s="1"/>
  <c r="AF36" i="6" a="1"/>
  <c r="AF36" i="6" s="1"/>
  <c r="AE36" i="6" a="1"/>
  <c r="AE36" i="6" s="1"/>
  <c r="AD36" i="6" a="1"/>
  <c r="AD36" i="6" s="1"/>
  <c r="AC36" i="6" a="1"/>
  <c r="AC36" i="6" s="1"/>
  <c r="AB36" i="6" a="1"/>
  <c r="AB36" i="6" s="1"/>
  <c r="AA36" i="6" a="1"/>
  <c r="AA36" i="6" s="1"/>
  <c r="Z36" i="6" a="1"/>
  <c r="Z36" i="6" s="1"/>
  <c r="Y36" i="6" a="1"/>
  <c r="Y36" i="6" s="1"/>
  <c r="X36" i="6" a="1"/>
  <c r="X36" i="6" s="1"/>
  <c r="W36" i="6" a="1"/>
  <c r="W36" i="6" s="1"/>
  <c r="V36" i="6" a="1"/>
  <c r="V36" i="6" s="1"/>
  <c r="U36" i="6" a="1"/>
  <c r="U36" i="6" s="1"/>
  <c r="T36" i="6" a="1"/>
  <c r="T36" i="6" s="1"/>
  <c r="S36" i="6" a="1"/>
  <c r="S36" i="6" s="1"/>
  <c r="R36" i="6" a="1"/>
  <c r="R36" i="6" s="1"/>
  <c r="Q36" i="6" a="1"/>
  <c r="Q36" i="6" s="1"/>
  <c r="P36" i="6" a="1"/>
  <c r="P36" i="6" s="1"/>
  <c r="O36" i="6" a="1"/>
  <c r="O36" i="6" s="1"/>
  <c r="N36" i="6" a="1"/>
  <c r="N36" i="6" s="1"/>
  <c r="M36" i="6" a="1"/>
  <c r="M36" i="6" s="1"/>
  <c r="L36" i="6" a="1"/>
  <c r="L36" i="6" s="1"/>
  <c r="K36" i="6" a="1"/>
  <c r="K36" i="6" s="1"/>
  <c r="AI35" i="6" a="1"/>
  <c r="AI35" i="6" s="1"/>
  <c r="AH35" i="6" a="1"/>
  <c r="AH35" i="6" s="1"/>
  <c r="AG35" i="6" a="1"/>
  <c r="AG35" i="6" s="1"/>
  <c r="AF35" i="6" a="1"/>
  <c r="AF35" i="6" s="1"/>
  <c r="AE35" i="6" a="1"/>
  <c r="AE35" i="6" s="1"/>
  <c r="AD35" i="6" a="1"/>
  <c r="AD35" i="6" s="1"/>
  <c r="AC35" i="6" a="1"/>
  <c r="AC35" i="6" s="1"/>
  <c r="AB35" i="6" a="1"/>
  <c r="AB35" i="6" s="1"/>
  <c r="AA35" i="6" a="1"/>
  <c r="AA35" i="6" s="1"/>
  <c r="Z35" i="6" a="1"/>
  <c r="Z35" i="6" s="1"/>
  <c r="Y35" i="6" a="1"/>
  <c r="Y35" i="6" s="1"/>
  <c r="X35" i="6" a="1"/>
  <c r="X35" i="6" s="1"/>
  <c r="W35" i="6" a="1"/>
  <c r="W35" i="6" s="1"/>
  <c r="V35" i="6" a="1"/>
  <c r="V35" i="6" s="1"/>
  <c r="U35" i="6" a="1"/>
  <c r="U35" i="6" s="1"/>
  <c r="T35" i="6" a="1"/>
  <c r="T35" i="6" s="1"/>
  <c r="S35" i="6" a="1"/>
  <c r="S35" i="6" s="1"/>
  <c r="R35" i="6" a="1"/>
  <c r="R35" i="6" s="1"/>
  <c r="Q35" i="6" a="1"/>
  <c r="Q35" i="6" s="1"/>
  <c r="P35" i="6" a="1"/>
  <c r="P35" i="6" s="1"/>
  <c r="O35" i="6" a="1"/>
  <c r="O35" i="6" s="1"/>
  <c r="N35" i="6" a="1"/>
  <c r="N35" i="6" s="1"/>
  <c r="M35" i="6" a="1"/>
  <c r="M35" i="6" s="1"/>
  <c r="L35" i="6" a="1"/>
  <c r="L35" i="6" s="1"/>
  <c r="K35" i="6" a="1"/>
  <c r="K35" i="6" s="1"/>
  <c r="AI34" i="6" a="1"/>
  <c r="AI34" i="6" s="1"/>
  <c r="AH34" i="6" a="1"/>
  <c r="AH34" i="6" s="1"/>
  <c r="AG34" i="6" a="1"/>
  <c r="AG34" i="6" s="1"/>
  <c r="AF34" i="6" a="1"/>
  <c r="AF34" i="6" s="1"/>
  <c r="AE34" i="6" a="1"/>
  <c r="AE34" i="6" s="1"/>
  <c r="AD34" i="6" a="1"/>
  <c r="AD34" i="6" s="1"/>
  <c r="AC34" i="6" a="1"/>
  <c r="AC34" i="6" s="1"/>
  <c r="AB34" i="6" a="1"/>
  <c r="AB34" i="6" s="1"/>
  <c r="AA34" i="6" a="1"/>
  <c r="AA34" i="6" s="1"/>
  <c r="Z34" i="6" a="1"/>
  <c r="Z34" i="6" s="1"/>
  <c r="Y34" i="6" a="1"/>
  <c r="Y34" i="6" s="1"/>
  <c r="X34" i="6" a="1"/>
  <c r="X34" i="6" s="1"/>
  <c r="W34" i="6" a="1"/>
  <c r="W34" i="6" s="1"/>
  <c r="V34" i="6" a="1"/>
  <c r="V34" i="6" s="1"/>
  <c r="U34" i="6" a="1"/>
  <c r="U34" i="6" s="1"/>
  <c r="T34" i="6" a="1"/>
  <c r="T34" i="6" s="1"/>
  <c r="S34" i="6" a="1"/>
  <c r="S34" i="6" s="1"/>
  <c r="R34" i="6" a="1"/>
  <c r="R34" i="6" s="1"/>
  <c r="Q34" i="6" a="1"/>
  <c r="Q34" i="6" s="1"/>
  <c r="P34" i="6" a="1"/>
  <c r="P34" i="6" s="1"/>
  <c r="O34" i="6" a="1"/>
  <c r="O34" i="6" s="1"/>
  <c r="N34" i="6" a="1"/>
  <c r="N34" i="6" s="1"/>
  <c r="M34" i="6" a="1"/>
  <c r="M34" i="6" s="1"/>
  <c r="L34" i="6" a="1"/>
  <c r="L34" i="6" s="1"/>
  <c r="K34" i="6" a="1"/>
  <c r="K34" i="6" s="1"/>
  <c r="AI33" i="6" a="1"/>
  <c r="AI33" i="6" s="1"/>
  <c r="AH33" i="6" a="1"/>
  <c r="AH33" i="6" s="1"/>
  <c r="AG33" i="6" a="1"/>
  <c r="AG33" i="6" s="1"/>
  <c r="AF33" i="6" a="1"/>
  <c r="AF33" i="6" s="1"/>
  <c r="AE33" i="6" a="1"/>
  <c r="AE33" i="6" s="1"/>
  <c r="AD33" i="6" a="1"/>
  <c r="AD33" i="6" s="1"/>
  <c r="AC33" i="6" a="1"/>
  <c r="AC33" i="6" s="1"/>
  <c r="AB33" i="6" a="1"/>
  <c r="AB33" i="6" s="1"/>
  <c r="AA33" i="6" a="1"/>
  <c r="AA33" i="6" s="1"/>
  <c r="Z33" i="6" a="1"/>
  <c r="Z33" i="6" s="1"/>
  <c r="Y33" i="6" a="1"/>
  <c r="Y33" i="6" s="1"/>
  <c r="X33" i="6" a="1"/>
  <c r="X33" i="6" s="1"/>
  <c r="W33" i="6" a="1"/>
  <c r="W33" i="6" s="1"/>
  <c r="V33" i="6" a="1"/>
  <c r="V33" i="6" s="1"/>
  <c r="U33" i="6" a="1"/>
  <c r="U33" i="6" s="1"/>
  <c r="T33" i="6" a="1"/>
  <c r="T33" i="6" s="1"/>
  <c r="S33" i="6" a="1"/>
  <c r="S33" i="6" s="1"/>
  <c r="R33" i="6" a="1"/>
  <c r="R33" i="6" s="1"/>
  <c r="Q33" i="6" a="1"/>
  <c r="Q33" i="6" s="1"/>
  <c r="P33" i="6" a="1"/>
  <c r="P33" i="6" s="1"/>
  <c r="O33" i="6" a="1"/>
  <c r="O33" i="6" s="1"/>
  <c r="N33" i="6" a="1"/>
  <c r="N33" i="6" s="1"/>
  <c r="M33" i="6" a="1"/>
  <c r="M33" i="6" s="1"/>
  <c r="L33" i="6" a="1"/>
  <c r="L33" i="6" s="1"/>
  <c r="K33" i="6" a="1"/>
  <c r="K33" i="6" s="1"/>
  <c r="AI32" i="6" a="1"/>
  <c r="AI32" i="6" s="1"/>
  <c r="AH32" i="6" a="1"/>
  <c r="AH32" i="6" s="1"/>
  <c r="AG32" i="6" a="1"/>
  <c r="AG32" i="6" s="1"/>
  <c r="AF32" i="6" a="1"/>
  <c r="AF32" i="6" s="1"/>
  <c r="AE32" i="6" a="1"/>
  <c r="AE32" i="6" s="1"/>
  <c r="AD32" i="6" a="1"/>
  <c r="AD32" i="6" s="1"/>
  <c r="AC32" i="6" a="1"/>
  <c r="AC32" i="6" s="1"/>
  <c r="AB32" i="6" a="1"/>
  <c r="AB32" i="6" s="1"/>
  <c r="AA32" i="6" a="1"/>
  <c r="AA32" i="6" s="1"/>
  <c r="Z32" i="6" a="1"/>
  <c r="Z32" i="6" s="1"/>
  <c r="Y32" i="6" a="1"/>
  <c r="Y32" i="6" s="1"/>
  <c r="X32" i="6" a="1"/>
  <c r="X32" i="6" s="1"/>
  <c r="W32" i="6" a="1"/>
  <c r="W32" i="6" s="1"/>
  <c r="V32" i="6" a="1"/>
  <c r="V32" i="6" s="1"/>
  <c r="U32" i="6" a="1"/>
  <c r="U32" i="6" s="1"/>
  <c r="T32" i="6" a="1"/>
  <c r="T32" i="6" s="1"/>
  <c r="S32" i="6" a="1"/>
  <c r="S32" i="6" s="1"/>
  <c r="R32" i="6" a="1"/>
  <c r="R32" i="6" s="1"/>
  <c r="Q32" i="6" a="1"/>
  <c r="Q32" i="6" s="1"/>
  <c r="P32" i="6" a="1"/>
  <c r="P32" i="6" s="1"/>
  <c r="O32" i="6" a="1"/>
  <c r="O32" i="6" s="1"/>
  <c r="N32" i="6" a="1"/>
  <c r="N32" i="6" s="1"/>
  <c r="M32" i="6" a="1"/>
  <c r="M32" i="6" s="1"/>
  <c r="L32" i="6" a="1"/>
  <c r="L32" i="6" s="1"/>
  <c r="K32" i="6" a="1"/>
  <c r="K32" i="6" s="1"/>
  <c r="AI31" i="6" a="1"/>
  <c r="AI31" i="6" s="1"/>
  <c r="AH31" i="6" a="1"/>
  <c r="AH31" i="6" s="1"/>
  <c r="AG31" i="6" a="1"/>
  <c r="AG31" i="6" s="1"/>
  <c r="AF31" i="6" a="1"/>
  <c r="AF31" i="6" s="1"/>
  <c r="AE31" i="6" a="1"/>
  <c r="AE31" i="6" s="1"/>
  <c r="AD31" i="6" a="1"/>
  <c r="AD31" i="6" s="1"/>
  <c r="AC31" i="6" a="1"/>
  <c r="AC31" i="6" s="1"/>
  <c r="AB31" i="6" a="1"/>
  <c r="AB31" i="6" s="1"/>
  <c r="AA31" i="6" a="1"/>
  <c r="AA31" i="6" s="1"/>
  <c r="Z31" i="6" a="1"/>
  <c r="Z31" i="6" s="1"/>
  <c r="Y31" i="6" a="1"/>
  <c r="Y31" i="6" s="1"/>
  <c r="X31" i="6" a="1"/>
  <c r="X31" i="6" s="1"/>
  <c r="W31" i="6" a="1"/>
  <c r="W31" i="6" s="1"/>
  <c r="V31" i="6" a="1"/>
  <c r="V31" i="6" s="1"/>
  <c r="U31" i="6" a="1"/>
  <c r="U31" i="6" s="1"/>
  <c r="T31" i="6" a="1"/>
  <c r="T31" i="6" s="1"/>
  <c r="S31" i="6" a="1"/>
  <c r="S31" i="6" s="1"/>
  <c r="R31" i="6" a="1"/>
  <c r="R31" i="6" s="1"/>
  <c r="Q31" i="6" a="1"/>
  <c r="Q31" i="6" s="1"/>
  <c r="P31" i="6" a="1"/>
  <c r="P31" i="6" s="1"/>
  <c r="O31" i="6" a="1"/>
  <c r="O31" i="6" s="1"/>
  <c r="N31" i="6" a="1"/>
  <c r="N31" i="6" s="1"/>
  <c r="M31" i="6" a="1"/>
  <c r="M31" i="6" s="1"/>
  <c r="L31" i="6" a="1"/>
  <c r="L31" i="6" s="1"/>
  <c r="K31" i="6" a="1"/>
  <c r="K31" i="6" s="1"/>
  <c r="AI30" i="6" a="1"/>
  <c r="AI30" i="6" s="1"/>
  <c r="AH30" i="6" a="1"/>
  <c r="AH30" i="6" s="1"/>
  <c r="AG30" i="6" a="1"/>
  <c r="AG30" i="6" s="1"/>
  <c r="AF30" i="6" a="1"/>
  <c r="AF30" i="6" s="1"/>
  <c r="AE30" i="6" a="1"/>
  <c r="AE30" i="6" s="1"/>
  <c r="AD30" i="6" a="1"/>
  <c r="AD30" i="6" s="1"/>
  <c r="AC30" i="6" a="1"/>
  <c r="AC30" i="6" s="1"/>
  <c r="AB30" i="6" a="1"/>
  <c r="AB30" i="6" s="1"/>
  <c r="AA30" i="6" a="1"/>
  <c r="AA30" i="6" s="1"/>
  <c r="Z30" i="6" a="1"/>
  <c r="Z30" i="6" s="1"/>
  <c r="Y30" i="6" a="1"/>
  <c r="Y30" i="6" s="1"/>
  <c r="X30" i="6" a="1"/>
  <c r="X30" i="6" s="1"/>
  <c r="W30" i="6" a="1"/>
  <c r="W30" i="6" s="1"/>
  <c r="V30" i="6" a="1"/>
  <c r="V30" i="6" s="1"/>
  <c r="U30" i="6" a="1"/>
  <c r="U30" i="6" s="1"/>
  <c r="T30" i="6" a="1"/>
  <c r="T30" i="6" s="1"/>
  <c r="S30" i="6" a="1"/>
  <c r="S30" i="6" s="1"/>
  <c r="R30" i="6" a="1"/>
  <c r="R30" i="6" s="1"/>
  <c r="Q30" i="6" a="1"/>
  <c r="Q30" i="6" s="1"/>
  <c r="P30" i="6" a="1"/>
  <c r="P30" i="6" s="1"/>
  <c r="O30" i="6" a="1"/>
  <c r="O30" i="6" s="1"/>
  <c r="N30" i="6" a="1"/>
  <c r="N30" i="6" s="1"/>
  <c r="M30" i="6" a="1"/>
  <c r="M30" i="6" s="1"/>
  <c r="L30" i="6" a="1"/>
  <c r="L30" i="6" s="1"/>
  <c r="K30" i="6" a="1"/>
  <c r="K30" i="6" s="1"/>
  <c r="AI29" i="6" a="1"/>
  <c r="AI29" i="6" s="1"/>
  <c r="AH29" i="6" a="1"/>
  <c r="AH29" i="6" s="1"/>
  <c r="AG29" i="6" a="1"/>
  <c r="AG29" i="6" s="1"/>
  <c r="AF29" i="6" a="1"/>
  <c r="AF29" i="6" s="1"/>
  <c r="AE29" i="6" a="1"/>
  <c r="AE29" i="6" s="1"/>
  <c r="AD29" i="6" a="1"/>
  <c r="AD29" i="6" s="1"/>
  <c r="AC29" i="6" a="1"/>
  <c r="AC29" i="6" s="1"/>
  <c r="AB29" i="6" a="1"/>
  <c r="AB29" i="6" s="1"/>
  <c r="AA29" i="6" a="1"/>
  <c r="AA29" i="6" s="1"/>
  <c r="Z29" i="6" a="1"/>
  <c r="Z29" i="6" s="1"/>
  <c r="Y29" i="6" a="1"/>
  <c r="Y29" i="6" s="1"/>
  <c r="X29" i="6" a="1"/>
  <c r="X29" i="6" s="1"/>
  <c r="W29" i="6" a="1"/>
  <c r="W29" i="6" s="1"/>
  <c r="V29" i="6" a="1"/>
  <c r="V29" i="6" s="1"/>
  <c r="U29" i="6" a="1"/>
  <c r="U29" i="6" s="1"/>
  <c r="T29" i="6" a="1"/>
  <c r="T29" i="6" s="1"/>
  <c r="S29" i="6" a="1"/>
  <c r="S29" i="6" s="1"/>
  <c r="R29" i="6" a="1"/>
  <c r="R29" i="6" s="1"/>
  <c r="Q29" i="6" a="1"/>
  <c r="Q29" i="6" s="1"/>
  <c r="P29" i="6" a="1"/>
  <c r="P29" i="6" s="1"/>
  <c r="O29" i="6" a="1"/>
  <c r="O29" i="6" s="1"/>
  <c r="N29" i="6" a="1"/>
  <c r="N29" i="6" s="1"/>
  <c r="M29" i="6" a="1"/>
  <c r="M29" i="6" s="1"/>
  <c r="L29" i="6" a="1"/>
  <c r="L29" i="6" s="1"/>
  <c r="K29" i="6" a="1"/>
  <c r="K29" i="6" s="1"/>
  <c r="AI28" i="6" a="1"/>
  <c r="AI28" i="6" s="1"/>
  <c r="AH28" i="6" a="1"/>
  <c r="AH28" i="6" s="1"/>
  <c r="AG28" i="6" a="1"/>
  <c r="AG28" i="6" s="1"/>
  <c r="AF28" i="6" a="1"/>
  <c r="AF28" i="6" s="1"/>
  <c r="AE28" i="6" a="1"/>
  <c r="AE28" i="6" s="1"/>
  <c r="AD28" i="6" a="1"/>
  <c r="AD28" i="6" s="1"/>
  <c r="AC28" i="6" a="1"/>
  <c r="AC28" i="6" s="1"/>
  <c r="AB28" i="6" a="1"/>
  <c r="AB28" i="6" s="1"/>
  <c r="AA28" i="6" a="1"/>
  <c r="AA28" i="6" s="1"/>
  <c r="Z28" i="6" a="1"/>
  <c r="Z28" i="6" s="1"/>
  <c r="Y28" i="6" a="1"/>
  <c r="Y28" i="6" s="1"/>
  <c r="X28" i="6" a="1"/>
  <c r="X28" i="6" s="1"/>
  <c r="W28" i="6" a="1"/>
  <c r="W28" i="6" s="1"/>
  <c r="V28" i="6" a="1"/>
  <c r="V28" i="6" s="1"/>
  <c r="U28" i="6" a="1"/>
  <c r="U28" i="6" s="1"/>
  <c r="T28" i="6" a="1"/>
  <c r="T28" i="6" s="1"/>
  <c r="S28" i="6" a="1"/>
  <c r="S28" i="6" s="1"/>
  <c r="R28" i="6" a="1"/>
  <c r="R28" i="6" s="1"/>
  <c r="Q28" i="6" a="1"/>
  <c r="Q28" i="6" s="1"/>
  <c r="P28" i="6" a="1"/>
  <c r="P28" i="6" s="1"/>
  <c r="O28" i="6" a="1"/>
  <c r="O28" i="6" s="1"/>
  <c r="N28" i="6" a="1"/>
  <c r="N28" i="6" s="1"/>
  <c r="M28" i="6" a="1"/>
  <c r="M28" i="6" s="1"/>
  <c r="L28" i="6" a="1"/>
  <c r="L28" i="6" s="1"/>
  <c r="K28" i="6" a="1"/>
  <c r="K28" i="6" s="1"/>
  <c r="AI27" i="6" a="1"/>
  <c r="AI27" i="6" s="1"/>
  <c r="AH27" i="6" a="1"/>
  <c r="AH27" i="6" s="1"/>
  <c r="AG27" i="6" a="1"/>
  <c r="AG27" i="6" s="1"/>
  <c r="AF27" i="6" a="1"/>
  <c r="AF27" i="6" s="1"/>
  <c r="AE27" i="6" a="1"/>
  <c r="AE27" i="6" s="1"/>
  <c r="AD27" i="6" a="1"/>
  <c r="AD27" i="6" s="1"/>
  <c r="AC27" i="6" a="1"/>
  <c r="AC27" i="6" s="1"/>
  <c r="AB27" i="6" a="1"/>
  <c r="AB27" i="6" s="1"/>
  <c r="AA27" i="6" a="1"/>
  <c r="AA27" i="6" s="1"/>
  <c r="Z27" i="6" a="1"/>
  <c r="Z27" i="6" s="1"/>
  <c r="Y27" i="6" a="1"/>
  <c r="Y27" i="6" s="1"/>
  <c r="X27" i="6" a="1"/>
  <c r="X27" i="6" s="1"/>
  <c r="W27" i="6" a="1"/>
  <c r="W27" i="6" s="1"/>
  <c r="V27" i="6" a="1"/>
  <c r="V27" i="6" s="1"/>
  <c r="U27" i="6" a="1"/>
  <c r="U27" i="6" s="1"/>
  <c r="T27" i="6" a="1"/>
  <c r="T27" i="6" s="1"/>
  <c r="S27" i="6" a="1"/>
  <c r="S27" i="6" s="1"/>
  <c r="R27" i="6" a="1"/>
  <c r="R27" i="6" s="1"/>
  <c r="Q27" i="6" a="1"/>
  <c r="Q27" i="6" s="1"/>
  <c r="P27" i="6" a="1"/>
  <c r="P27" i="6" s="1"/>
  <c r="O27" i="6" a="1"/>
  <c r="O27" i="6" s="1"/>
  <c r="N27" i="6" a="1"/>
  <c r="N27" i="6" s="1"/>
  <c r="M27" i="6" a="1"/>
  <c r="M27" i="6" s="1"/>
  <c r="L27" i="6" a="1"/>
  <c r="L27" i="6" s="1"/>
  <c r="K27" i="6" a="1"/>
  <c r="K27" i="6" s="1"/>
  <c r="AI26" i="6" a="1"/>
  <c r="AI26" i="6" s="1"/>
  <c r="AH26" i="6" a="1"/>
  <c r="AH26" i="6" s="1"/>
  <c r="AG26" i="6" a="1"/>
  <c r="AG26" i="6" s="1"/>
  <c r="AF26" i="6" a="1"/>
  <c r="AF26" i="6" s="1"/>
  <c r="AE26" i="6" a="1"/>
  <c r="AE26" i="6" s="1"/>
  <c r="AD26" i="6" a="1"/>
  <c r="AD26" i="6" s="1"/>
  <c r="AC26" i="6" a="1"/>
  <c r="AC26" i="6" s="1"/>
  <c r="AB26" i="6" a="1"/>
  <c r="AB26" i="6" s="1"/>
  <c r="AA26" i="6" a="1"/>
  <c r="AA26" i="6" s="1"/>
  <c r="Z26" i="6" a="1"/>
  <c r="Z26" i="6" s="1"/>
  <c r="Y26" i="6" a="1"/>
  <c r="Y26" i="6" s="1"/>
  <c r="X26" i="6" a="1"/>
  <c r="X26" i="6" s="1"/>
  <c r="W26" i="6" a="1"/>
  <c r="W26" i="6" s="1"/>
  <c r="V26" i="6" a="1"/>
  <c r="V26" i="6" s="1"/>
  <c r="U26" i="6" a="1"/>
  <c r="U26" i="6" s="1"/>
  <c r="T26" i="6" a="1"/>
  <c r="T26" i="6" s="1"/>
  <c r="S26" i="6" a="1"/>
  <c r="S26" i="6" s="1"/>
  <c r="R26" i="6" a="1"/>
  <c r="R26" i="6" s="1"/>
  <c r="Q26" i="6" a="1"/>
  <c r="Q26" i="6" s="1"/>
  <c r="P26" i="6" a="1"/>
  <c r="P26" i="6" s="1"/>
  <c r="O26" i="6" a="1"/>
  <c r="O26" i="6" s="1"/>
  <c r="N26" i="6" a="1"/>
  <c r="N26" i="6" s="1"/>
  <c r="M26" i="6" a="1"/>
  <c r="M26" i="6" s="1"/>
  <c r="L26" i="6" a="1"/>
  <c r="L26" i="6" s="1"/>
  <c r="K26" i="6" a="1"/>
  <c r="K26" i="6" s="1"/>
  <c r="AI25" i="6" a="1"/>
  <c r="AI25" i="6" s="1"/>
  <c r="AH25" i="6" a="1"/>
  <c r="AH25" i="6" s="1"/>
  <c r="AG25" i="6" a="1"/>
  <c r="AG25" i="6" s="1"/>
  <c r="AF25" i="6" a="1"/>
  <c r="AF25" i="6" s="1"/>
  <c r="AE25" i="6" a="1"/>
  <c r="AE25" i="6" s="1"/>
  <c r="AD25" i="6" a="1"/>
  <c r="AD25" i="6" s="1"/>
  <c r="AC25" i="6" a="1"/>
  <c r="AC25" i="6" s="1"/>
  <c r="AB25" i="6" a="1"/>
  <c r="AB25" i="6" s="1"/>
  <c r="AA25" i="6" a="1"/>
  <c r="AA25" i="6" s="1"/>
  <c r="Z25" i="6" a="1"/>
  <c r="Z25" i="6" s="1"/>
  <c r="Y25" i="6" a="1"/>
  <c r="Y25" i="6" s="1"/>
  <c r="X25" i="6" a="1"/>
  <c r="X25" i="6" s="1"/>
  <c r="W25" i="6" a="1"/>
  <c r="W25" i="6" s="1"/>
  <c r="V25" i="6" a="1"/>
  <c r="V25" i="6" s="1"/>
  <c r="U25" i="6" a="1"/>
  <c r="U25" i="6" s="1"/>
  <c r="T25" i="6" a="1"/>
  <c r="T25" i="6" s="1"/>
  <c r="S25" i="6" a="1"/>
  <c r="S25" i="6" s="1"/>
  <c r="R25" i="6" a="1"/>
  <c r="R25" i="6" s="1"/>
  <c r="Q25" i="6" a="1"/>
  <c r="Q25" i="6" s="1"/>
  <c r="P25" i="6" a="1"/>
  <c r="P25" i="6" s="1"/>
  <c r="O25" i="6" a="1"/>
  <c r="O25" i="6" s="1"/>
  <c r="N25" i="6" a="1"/>
  <c r="N25" i="6" s="1"/>
  <c r="M25" i="6" a="1"/>
  <c r="M25" i="6" s="1"/>
  <c r="L25" i="6" a="1"/>
  <c r="L25" i="6" s="1"/>
  <c r="K25" i="6" a="1"/>
  <c r="K25" i="6" s="1"/>
  <c r="AI24" i="6" a="1"/>
  <c r="AI24" i="6" s="1"/>
  <c r="AH24" i="6" a="1"/>
  <c r="AH24" i="6" s="1"/>
  <c r="AG24" i="6" a="1"/>
  <c r="AG24" i="6" s="1"/>
  <c r="AF24" i="6" a="1"/>
  <c r="AF24" i="6" s="1"/>
  <c r="AE24" i="6" a="1"/>
  <c r="AE24" i="6" s="1"/>
  <c r="AD24" i="6" a="1"/>
  <c r="AD24" i="6" s="1"/>
  <c r="AC24" i="6" a="1"/>
  <c r="AC24" i="6" s="1"/>
  <c r="AB24" i="6" a="1"/>
  <c r="AB24" i="6" s="1"/>
  <c r="AA24" i="6" a="1"/>
  <c r="AA24" i="6" s="1"/>
  <c r="Z24" i="6" a="1"/>
  <c r="Z24" i="6" s="1"/>
  <c r="Y24" i="6" a="1"/>
  <c r="Y24" i="6" s="1"/>
  <c r="X24" i="6" a="1"/>
  <c r="X24" i="6" s="1"/>
  <c r="W24" i="6" a="1"/>
  <c r="W24" i="6" s="1"/>
  <c r="V24" i="6" a="1"/>
  <c r="V24" i="6" s="1"/>
  <c r="U24" i="6" a="1"/>
  <c r="U24" i="6" s="1"/>
  <c r="T24" i="6" a="1"/>
  <c r="T24" i="6" s="1"/>
  <c r="S24" i="6" a="1"/>
  <c r="S24" i="6" s="1"/>
  <c r="R24" i="6" a="1"/>
  <c r="R24" i="6" s="1"/>
  <c r="Q24" i="6" a="1"/>
  <c r="Q24" i="6" s="1"/>
  <c r="P24" i="6" a="1"/>
  <c r="P24" i="6" s="1"/>
  <c r="O24" i="6" a="1"/>
  <c r="O24" i="6" s="1"/>
  <c r="N24" i="6" a="1"/>
  <c r="N24" i="6" s="1"/>
  <c r="M24" i="6" a="1"/>
  <c r="M24" i="6" s="1"/>
  <c r="L24" i="6" a="1"/>
  <c r="L24" i="6" s="1"/>
  <c r="K24" i="6" a="1"/>
  <c r="K24" i="6" s="1"/>
  <c r="AI23" i="6" a="1"/>
  <c r="AI23" i="6" s="1"/>
  <c r="AH23" i="6" a="1"/>
  <c r="AH23" i="6" s="1"/>
  <c r="AG23" i="6" a="1"/>
  <c r="AG23" i="6" s="1"/>
  <c r="AF23" i="6" a="1"/>
  <c r="AF23" i="6" s="1"/>
  <c r="AE23" i="6" a="1"/>
  <c r="AE23" i="6" s="1"/>
  <c r="AD23" i="6" a="1"/>
  <c r="AD23" i="6" s="1"/>
  <c r="AC23" i="6" a="1"/>
  <c r="AC23" i="6" s="1"/>
  <c r="AB23" i="6" a="1"/>
  <c r="AB23" i="6" s="1"/>
  <c r="AA23" i="6" a="1"/>
  <c r="AA23" i="6" s="1"/>
  <c r="Z23" i="6" a="1"/>
  <c r="Z23" i="6" s="1"/>
  <c r="Y23" i="6" a="1"/>
  <c r="Y23" i="6" s="1"/>
  <c r="X23" i="6" a="1"/>
  <c r="X23" i="6" s="1"/>
  <c r="W23" i="6" a="1"/>
  <c r="W23" i="6" s="1"/>
  <c r="V23" i="6" a="1"/>
  <c r="V23" i="6" s="1"/>
  <c r="U23" i="6" a="1"/>
  <c r="U23" i="6" s="1"/>
  <c r="T23" i="6" a="1"/>
  <c r="T23" i="6" s="1"/>
  <c r="S23" i="6" a="1"/>
  <c r="S23" i="6" s="1"/>
  <c r="R23" i="6" a="1"/>
  <c r="R23" i="6" s="1"/>
  <c r="Q23" i="6" a="1"/>
  <c r="Q23" i="6" s="1"/>
  <c r="P23" i="6" a="1"/>
  <c r="P23" i="6" s="1"/>
  <c r="O23" i="6" a="1"/>
  <c r="O23" i="6" s="1"/>
  <c r="N23" i="6" a="1"/>
  <c r="N23" i="6" s="1"/>
  <c r="M23" i="6" a="1"/>
  <c r="M23" i="6" s="1"/>
  <c r="L23" i="6" a="1"/>
  <c r="L23" i="6" s="1"/>
  <c r="K23" i="6" a="1"/>
  <c r="K23" i="6" s="1"/>
  <c r="AI22" i="6" a="1"/>
  <c r="AI22" i="6" s="1"/>
  <c r="AH22" i="6" a="1"/>
  <c r="AH22" i="6" s="1"/>
  <c r="AG22" i="6" a="1"/>
  <c r="AG22" i="6" s="1"/>
  <c r="AF22" i="6" a="1"/>
  <c r="AF22" i="6" s="1"/>
  <c r="AE22" i="6" a="1"/>
  <c r="AE22" i="6" s="1"/>
  <c r="AD22" i="6" a="1"/>
  <c r="AD22" i="6" s="1"/>
  <c r="AC22" i="6" a="1"/>
  <c r="AC22" i="6" s="1"/>
  <c r="AB22" i="6" a="1"/>
  <c r="AB22" i="6" s="1"/>
  <c r="AA22" i="6" a="1"/>
  <c r="AA22" i="6" s="1"/>
  <c r="Z22" i="6" a="1"/>
  <c r="Z22" i="6" s="1"/>
  <c r="Y22" i="6" a="1"/>
  <c r="Y22" i="6" s="1"/>
  <c r="X22" i="6" a="1"/>
  <c r="X22" i="6" s="1"/>
  <c r="W22" i="6" a="1"/>
  <c r="W22" i="6" s="1"/>
  <c r="V22" i="6" a="1"/>
  <c r="V22" i="6" s="1"/>
  <c r="U22" i="6" a="1"/>
  <c r="U22" i="6" s="1"/>
  <c r="T22" i="6" a="1"/>
  <c r="T22" i="6" s="1"/>
  <c r="S22" i="6" a="1"/>
  <c r="S22" i="6" s="1"/>
  <c r="R22" i="6" a="1"/>
  <c r="R22" i="6" s="1"/>
  <c r="Q22" i="6" a="1"/>
  <c r="Q22" i="6" s="1"/>
  <c r="P22" i="6" a="1"/>
  <c r="P22" i="6" s="1"/>
  <c r="O22" i="6" a="1"/>
  <c r="O22" i="6" s="1"/>
  <c r="N22" i="6" a="1"/>
  <c r="N22" i="6" s="1"/>
  <c r="M22" i="6" a="1"/>
  <c r="M22" i="6" s="1"/>
  <c r="L22" i="6" a="1"/>
  <c r="L22" i="6" s="1"/>
  <c r="K22" i="6" a="1"/>
  <c r="K22" i="6" s="1"/>
  <c r="AI21" i="6" a="1"/>
  <c r="AI21" i="6" s="1"/>
  <c r="AH21" i="6" a="1"/>
  <c r="AH21" i="6" s="1"/>
  <c r="AG21" i="6" a="1"/>
  <c r="AG21" i="6" s="1"/>
  <c r="AF21" i="6" a="1"/>
  <c r="AF21" i="6" s="1"/>
  <c r="AE21" i="6" a="1"/>
  <c r="AE21" i="6" s="1"/>
  <c r="AD21" i="6" a="1"/>
  <c r="AD21" i="6" s="1"/>
  <c r="AC21" i="6" a="1"/>
  <c r="AC21" i="6" s="1"/>
  <c r="AB21" i="6" a="1"/>
  <c r="AB21" i="6" s="1"/>
  <c r="AA21" i="6" a="1"/>
  <c r="AA21" i="6" s="1"/>
  <c r="Z21" i="6" a="1"/>
  <c r="Z21" i="6" s="1"/>
  <c r="Y21" i="6" a="1"/>
  <c r="Y21" i="6" s="1"/>
  <c r="X21" i="6" a="1"/>
  <c r="X21" i="6" s="1"/>
  <c r="W21" i="6" a="1"/>
  <c r="W21" i="6" s="1"/>
  <c r="V21" i="6" a="1"/>
  <c r="V21" i="6" s="1"/>
  <c r="U21" i="6" a="1"/>
  <c r="U21" i="6" s="1"/>
  <c r="T21" i="6" a="1"/>
  <c r="T21" i="6" s="1"/>
  <c r="S21" i="6" a="1"/>
  <c r="S21" i="6" s="1"/>
  <c r="R21" i="6" a="1"/>
  <c r="R21" i="6" s="1"/>
  <c r="Q21" i="6" a="1"/>
  <c r="Q21" i="6" s="1"/>
  <c r="P21" i="6" a="1"/>
  <c r="P21" i="6" s="1"/>
  <c r="O21" i="6" a="1"/>
  <c r="O21" i="6" s="1"/>
  <c r="N21" i="6" a="1"/>
  <c r="N21" i="6" s="1"/>
  <c r="M21" i="6" a="1"/>
  <c r="M21" i="6" s="1"/>
  <c r="L21" i="6" a="1"/>
  <c r="L21" i="6" s="1"/>
  <c r="K21" i="6" a="1"/>
  <c r="K21" i="6" s="1"/>
  <c r="AI20" i="6" a="1"/>
  <c r="AI20" i="6" s="1"/>
  <c r="AH20" i="6" a="1"/>
  <c r="AH20" i="6" s="1"/>
  <c r="AG20" i="6" a="1"/>
  <c r="AG20" i="6" s="1"/>
  <c r="AF20" i="6" a="1"/>
  <c r="AF20" i="6" s="1"/>
  <c r="AE20" i="6" a="1"/>
  <c r="AE20" i="6" s="1"/>
  <c r="AD20" i="6" a="1"/>
  <c r="AD20" i="6" s="1"/>
  <c r="AC20" i="6" a="1"/>
  <c r="AC20" i="6" s="1"/>
  <c r="AB20" i="6" a="1"/>
  <c r="AB20" i="6" s="1"/>
  <c r="AA20" i="6" a="1"/>
  <c r="AA20" i="6" s="1"/>
  <c r="Z20" i="6" a="1"/>
  <c r="Z20" i="6" s="1"/>
  <c r="Y20" i="6" a="1"/>
  <c r="Y20" i="6" s="1"/>
  <c r="X20" i="6" a="1"/>
  <c r="X20" i="6" s="1"/>
  <c r="W20" i="6" a="1"/>
  <c r="W20" i="6" s="1"/>
  <c r="V20" i="6" a="1"/>
  <c r="V20" i="6" s="1"/>
  <c r="U20" i="6" a="1"/>
  <c r="U20" i="6" s="1"/>
  <c r="T20" i="6" a="1"/>
  <c r="T20" i="6" s="1"/>
  <c r="S20" i="6" a="1"/>
  <c r="S20" i="6" s="1"/>
  <c r="R20" i="6" a="1"/>
  <c r="R20" i="6" s="1"/>
  <c r="Q20" i="6" a="1"/>
  <c r="Q20" i="6" s="1"/>
  <c r="P20" i="6" a="1"/>
  <c r="P20" i="6" s="1"/>
  <c r="O20" i="6" a="1"/>
  <c r="O20" i="6" s="1"/>
  <c r="N20" i="6" a="1"/>
  <c r="N20" i="6" s="1"/>
  <c r="M20" i="6" a="1"/>
  <c r="M20" i="6" s="1"/>
  <c r="L20" i="6" a="1"/>
  <c r="L20" i="6" s="1"/>
  <c r="K20" i="6" a="1"/>
  <c r="K20" i="6" s="1"/>
  <c r="AI19" i="6" a="1"/>
  <c r="AI19" i="6" s="1"/>
  <c r="AH19" i="6" a="1"/>
  <c r="AH19" i="6" s="1"/>
  <c r="AG19" i="6" a="1"/>
  <c r="AG19" i="6" s="1"/>
  <c r="AF19" i="6" a="1"/>
  <c r="AF19" i="6" s="1"/>
  <c r="AE19" i="6" a="1"/>
  <c r="AE19" i="6" s="1"/>
  <c r="AD19" i="6" a="1"/>
  <c r="AD19" i="6" s="1"/>
  <c r="AC19" i="6" a="1"/>
  <c r="AC19" i="6" s="1"/>
  <c r="AB19" i="6" a="1"/>
  <c r="AB19" i="6" s="1"/>
  <c r="AA19" i="6" a="1"/>
  <c r="AA19" i="6" s="1"/>
  <c r="Z19" i="6" a="1"/>
  <c r="Z19" i="6" s="1"/>
  <c r="Y19" i="6" a="1"/>
  <c r="Y19" i="6" s="1"/>
  <c r="X19" i="6" a="1"/>
  <c r="X19" i="6" s="1"/>
  <c r="W19" i="6" a="1"/>
  <c r="W19" i="6" s="1"/>
  <c r="V19" i="6" a="1"/>
  <c r="V19" i="6" s="1"/>
  <c r="U19" i="6" a="1"/>
  <c r="U19" i="6" s="1"/>
  <c r="T19" i="6" a="1"/>
  <c r="T19" i="6" s="1"/>
  <c r="S19" i="6" a="1"/>
  <c r="S19" i="6" s="1"/>
  <c r="R19" i="6" a="1"/>
  <c r="R19" i="6" s="1"/>
  <c r="Q19" i="6" a="1"/>
  <c r="Q19" i="6" s="1"/>
  <c r="P19" i="6" a="1"/>
  <c r="P19" i="6" s="1"/>
  <c r="O19" i="6" a="1"/>
  <c r="O19" i="6" s="1"/>
  <c r="N19" i="6" a="1"/>
  <c r="N19" i="6" s="1"/>
  <c r="M19" i="6" a="1"/>
  <c r="M19" i="6" s="1"/>
  <c r="L19" i="6" a="1"/>
  <c r="L19" i="6" s="1"/>
  <c r="K19" i="6" a="1"/>
  <c r="K19" i="6" s="1"/>
  <c r="AI18" i="6" a="1"/>
  <c r="AI18" i="6" s="1"/>
  <c r="AH18" i="6" a="1"/>
  <c r="AH18" i="6" s="1"/>
  <c r="AG18" i="6" a="1"/>
  <c r="AG18" i="6" s="1"/>
  <c r="AF18" i="6" a="1"/>
  <c r="AF18" i="6" s="1"/>
  <c r="AE18" i="6" a="1"/>
  <c r="AE18" i="6" s="1"/>
  <c r="AD18" i="6" a="1"/>
  <c r="AD18" i="6" s="1"/>
  <c r="AC18" i="6" a="1"/>
  <c r="AC18" i="6" s="1"/>
  <c r="AB18" i="6" a="1"/>
  <c r="AB18" i="6" s="1"/>
  <c r="AA18" i="6" a="1"/>
  <c r="AA18" i="6" s="1"/>
  <c r="Z18" i="6" a="1"/>
  <c r="Z18" i="6" s="1"/>
  <c r="Y18" i="6" a="1"/>
  <c r="Y18" i="6" s="1"/>
  <c r="X18" i="6" a="1"/>
  <c r="X18" i="6" s="1"/>
  <c r="W18" i="6" a="1"/>
  <c r="W18" i="6" s="1"/>
  <c r="V18" i="6" a="1"/>
  <c r="V18" i="6" s="1"/>
  <c r="U18" i="6" a="1"/>
  <c r="U18" i="6" s="1"/>
  <c r="T18" i="6" a="1"/>
  <c r="T18" i="6" s="1"/>
  <c r="S18" i="6" a="1"/>
  <c r="S18" i="6" s="1"/>
  <c r="R18" i="6" a="1"/>
  <c r="R18" i="6" s="1"/>
  <c r="Q18" i="6" a="1"/>
  <c r="Q18" i="6" s="1"/>
  <c r="P18" i="6" a="1"/>
  <c r="P18" i="6" s="1"/>
  <c r="O18" i="6" a="1"/>
  <c r="O18" i="6" s="1"/>
  <c r="N18" i="6" a="1"/>
  <c r="N18" i="6" s="1"/>
  <c r="M18" i="6" a="1"/>
  <c r="M18" i="6" s="1"/>
  <c r="L18" i="6" a="1"/>
  <c r="L18" i="6" s="1"/>
  <c r="K18" i="6" a="1"/>
  <c r="K18" i="6" s="1"/>
  <c r="AI17" i="6" a="1"/>
  <c r="AI17" i="6" s="1"/>
  <c r="AH17" i="6" a="1"/>
  <c r="AH17" i="6" s="1"/>
  <c r="AG17" i="6" a="1"/>
  <c r="AG17" i="6" s="1"/>
  <c r="AF17" i="6" a="1"/>
  <c r="AF17" i="6" s="1"/>
  <c r="AE17" i="6" a="1"/>
  <c r="AE17" i="6" s="1"/>
  <c r="AD17" i="6" a="1"/>
  <c r="AD17" i="6" s="1"/>
  <c r="AC17" i="6" a="1"/>
  <c r="AC17" i="6" s="1"/>
  <c r="AB17" i="6" a="1"/>
  <c r="AB17" i="6" s="1"/>
  <c r="AA17" i="6" a="1"/>
  <c r="AA17" i="6" s="1"/>
  <c r="Z17" i="6" a="1"/>
  <c r="Z17" i="6" s="1"/>
  <c r="Y17" i="6" a="1"/>
  <c r="Y17" i="6" s="1"/>
  <c r="X17" i="6" a="1"/>
  <c r="X17" i="6" s="1"/>
  <c r="W17" i="6" a="1"/>
  <c r="W17" i="6" s="1"/>
  <c r="V17" i="6" a="1"/>
  <c r="V17" i="6" s="1"/>
  <c r="U17" i="6" a="1"/>
  <c r="U17" i="6" s="1"/>
  <c r="T17" i="6" a="1"/>
  <c r="T17" i="6" s="1"/>
  <c r="S17" i="6" a="1"/>
  <c r="S17" i="6" s="1"/>
  <c r="R17" i="6" a="1"/>
  <c r="R17" i="6" s="1"/>
  <c r="Q17" i="6" a="1"/>
  <c r="Q17" i="6" s="1"/>
  <c r="P17" i="6" a="1"/>
  <c r="P17" i="6" s="1"/>
  <c r="O17" i="6" a="1"/>
  <c r="O17" i="6" s="1"/>
  <c r="N17" i="6" a="1"/>
  <c r="N17" i="6" s="1"/>
  <c r="M17" i="6" a="1"/>
  <c r="M17" i="6" s="1"/>
  <c r="L17" i="6" a="1"/>
  <c r="L17" i="6" s="1"/>
  <c r="K17" i="6" a="1"/>
  <c r="K17" i="6" s="1"/>
  <c r="AI16" i="6" a="1"/>
  <c r="AI16" i="6" s="1"/>
  <c r="AH16" i="6" a="1"/>
  <c r="AH16" i="6" s="1"/>
  <c r="AG16" i="6" a="1"/>
  <c r="AG16" i="6" s="1"/>
  <c r="AF16" i="6" a="1"/>
  <c r="AF16" i="6" s="1"/>
  <c r="AE16" i="6" a="1"/>
  <c r="AE16" i="6" s="1"/>
  <c r="AD16" i="6" a="1"/>
  <c r="AD16" i="6" s="1"/>
  <c r="AC16" i="6" a="1"/>
  <c r="AC16" i="6" s="1"/>
  <c r="AB16" i="6" a="1"/>
  <c r="AB16" i="6" s="1"/>
  <c r="AA16" i="6" a="1"/>
  <c r="AA16" i="6" s="1"/>
  <c r="Z16" i="6" a="1"/>
  <c r="Z16" i="6" s="1"/>
  <c r="Y16" i="6" a="1"/>
  <c r="Y16" i="6" s="1"/>
  <c r="X16" i="6" a="1"/>
  <c r="X16" i="6" s="1"/>
  <c r="W16" i="6" a="1"/>
  <c r="W16" i="6" s="1"/>
  <c r="V16" i="6" a="1"/>
  <c r="V16" i="6" s="1"/>
  <c r="U16" i="6" a="1"/>
  <c r="U16" i="6" s="1"/>
  <c r="T16" i="6" a="1"/>
  <c r="T16" i="6" s="1"/>
  <c r="S16" i="6" a="1"/>
  <c r="S16" i="6" s="1"/>
  <c r="R16" i="6" a="1"/>
  <c r="R16" i="6" s="1"/>
  <c r="Q16" i="6" a="1"/>
  <c r="Q16" i="6" s="1"/>
  <c r="P16" i="6" a="1"/>
  <c r="P16" i="6" s="1"/>
  <c r="O16" i="6" a="1"/>
  <c r="O16" i="6" s="1"/>
  <c r="N16" i="6" a="1"/>
  <c r="N16" i="6" s="1"/>
  <c r="M16" i="6" a="1"/>
  <c r="M16" i="6" s="1"/>
  <c r="L16" i="6" a="1"/>
  <c r="L16" i="6" s="1"/>
  <c r="K16" i="6" a="1"/>
  <c r="K16" i="6" s="1"/>
  <c r="AI15" i="6" a="1"/>
  <c r="AI15" i="6" s="1"/>
  <c r="AH15" i="6" a="1"/>
  <c r="AH15" i="6" s="1"/>
  <c r="AG15" i="6" a="1"/>
  <c r="AG15" i="6" s="1"/>
  <c r="AF15" i="6" a="1"/>
  <c r="AF15" i="6" s="1"/>
  <c r="AE15" i="6" a="1"/>
  <c r="AE15" i="6" s="1"/>
  <c r="AD15" i="6" a="1"/>
  <c r="AD15" i="6" s="1"/>
  <c r="AC15" i="6" a="1"/>
  <c r="AC15" i="6" s="1"/>
  <c r="AB15" i="6" a="1"/>
  <c r="AB15" i="6" s="1"/>
  <c r="AA15" i="6" a="1"/>
  <c r="AA15" i="6" s="1"/>
  <c r="Z15" i="6" a="1"/>
  <c r="Z15" i="6" s="1"/>
  <c r="Y15" i="6" a="1"/>
  <c r="Y15" i="6" s="1"/>
  <c r="X15" i="6" a="1"/>
  <c r="X15" i="6" s="1"/>
  <c r="W15" i="6" a="1"/>
  <c r="W15" i="6" s="1"/>
  <c r="V15" i="6" a="1"/>
  <c r="V15" i="6" s="1"/>
  <c r="U15" i="6" a="1"/>
  <c r="U15" i="6" s="1"/>
  <c r="T15" i="6" a="1"/>
  <c r="T15" i="6" s="1"/>
  <c r="S15" i="6" a="1"/>
  <c r="S15" i="6" s="1"/>
  <c r="R15" i="6" a="1"/>
  <c r="R15" i="6" s="1"/>
  <c r="Q15" i="6" a="1"/>
  <c r="Q15" i="6" s="1"/>
  <c r="P15" i="6" a="1"/>
  <c r="P15" i="6" s="1"/>
  <c r="O15" i="6" a="1"/>
  <c r="O15" i="6" s="1"/>
  <c r="N15" i="6" a="1"/>
  <c r="N15" i="6" s="1"/>
  <c r="M15" i="6" a="1"/>
  <c r="M15" i="6" s="1"/>
  <c r="L15" i="6" a="1"/>
  <c r="L15" i="6" s="1"/>
  <c r="K15" i="6" a="1"/>
  <c r="K15" i="6" s="1"/>
  <c r="AI14" i="6" a="1"/>
  <c r="AI14" i="6" s="1"/>
  <c r="AH14" i="6" a="1"/>
  <c r="AH14" i="6" s="1"/>
  <c r="AG14" i="6" a="1"/>
  <c r="AG14" i="6" s="1"/>
  <c r="AF14" i="6" a="1"/>
  <c r="AF14" i="6" s="1"/>
  <c r="AE14" i="6" a="1"/>
  <c r="AE14" i="6" s="1"/>
  <c r="AD14" i="6" a="1"/>
  <c r="AD14" i="6" s="1"/>
  <c r="AC14" i="6" a="1"/>
  <c r="AC14" i="6" s="1"/>
  <c r="AB14" i="6" a="1"/>
  <c r="AB14" i="6" s="1"/>
  <c r="AA14" i="6" a="1"/>
  <c r="AA14" i="6" s="1"/>
  <c r="Z14" i="6" a="1"/>
  <c r="Z14" i="6" s="1"/>
  <c r="Y14" i="6" a="1"/>
  <c r="Y14" i="6" s="1"/>
  <c r="X14" i="6" a="1"/>
  <c r="X14" i="6" s="1"/>
  <c r="W14" i="6" a="1"/>
  <c r="W14" i="6" s="1"/>
  <c r="V14" i="6" a="1"/>
  <c r="V14" i="6" s="1"/>
  <c r="U14" i="6" a="1"/>
  <c r="U14" i="6" s="1"/>
  <c r="T14" i="6" a="1"/>
  <c r="T14" i="6" s="1"/>
  <c r="S14" i="6" a="1"/>
  <c r="S14" i="6" s="1"/>
  <c r="R14" i="6" a="1"/>
  <c r="R14" i="6" s="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a="1"/>
  <c r="AD13" i="6" s="1"/>
  <c r="AC13" i="6" a="1"/>
  <c r="AC13" i="6" s="1"/>
  <c r="AB13" i="6" a="1"/>
  <c r="AB13" i="6" s="1"/>
  <c r="AA13" i="6" a="1"/>
  <c r="AA13" i="6" s="1"/>
  <c r="Z13" i="6" a="1"/>
  <c r="Z13" i="6" s="1"/>
  <c r="Y13" i="6" a="1"/>
  <c r="Y13" i="6" s="1"/>
  <c r="X13" i="6" a="1"/>
  <c r="X13" i="6" s="1"/>
  <c r="W13" i="6" a="1"/>
  <c r="W13" i="6" s="1"/>
  <c r="V13" i="6" a="1"/>
  <c r="V13" i="6" s="1"/>
  <c r="U13" i="6" a="1"/>
  <c r="U13" i="6" s="1"/>
  <c r="T13" i="6" a="1"/>
  <c r="T13" i="6" s="1"/>
  <c r="S13" i="6" a="1"/>
  <c r="S13" i="6" s="1"/>
  <c r="R13" i="6" a="1"/>
  <c r="R13" i="6" s="1"/>
  <c r="Q13" i="6" a="1"/>
  <c r="Q13" i="6" s="1"/>
  <c r="P13" i="6" a="1"/>
  <c r="P13" i="6" s="1"/>
  <c r="O13" i="6" a="1"/>
  <c r="O13" i="6" s="1"/>
  <c r="N13" i="6" a="1"/>
  <c r="N13" i="6" s="1"/>
  <c r="M13" i="6" a="1"/>
  <c r="M13" i="6" s="1"/>
  <c r="L13" i="6" a="1"/>
  <c r="L13" i="6" s="1"/>
  <c r="K13" i="6" a="1"/>
  <c r="K13" i="6" s="1"/>
  <c r="AI12" i="6" a="1"/>
  <c r="AI12" i="6" s="1"/>
  <c r="AH12" i="6" a="1"/>
  <c r="AH12" i="6" s="1"/>
  <c r="AG12" i="6" a="1"/>
  <c r="AG12" i="6" s="1"/>
  <c r="AF12" i="6" a="1"/>
  <c r="AF12" i="6" s="1"/>
  <c r="AE12" i="6" a="1"/>
  <c r="AE12" i="6" s="1"/>
  <c r="AD12" i="6" a="1"/>
  <c r="AD12" i="6" s="1"/>
  <c r="AC12" i="6" a="1"/>
  <c r="AC12" i="6" s="1"/>
  <c r="AB12" i="6" a="1"/>
  <c r="AB12" i="6" s="1"/>
  <c r="AA12" i="6" a="1"/>
  <c r="AA12" i="6" s="1"/>
  <c r="Z12" i="6" a="1"/>
  <c r="Z12" i="6" s="1"/>
  <c r="Y12" i="6" a="1"/>
  <c r="Y12" i="6" s="1"/>
  <c r="X12" i="6" a="1"/>
  <c r="X12" i="6" s="1"/>
  <c r="W12" i="6" a="1"/>
  <c r="W12" i="6" s="1"/>
  <c r="V12" i="6" a="1"/>
  <c r="V12" i="6" s="1"/>
  <c r="U12" i="6" a="1"/>
  <c r="U12" i="6" s="1"/>
  <c r="T12" i="6" a="1"/>
  <c r="T12" i="6" s="1"/>
  <c r="S12" i="6" a="1"/>
  <c r="S12" i="6" s="1"/>
  <c r="R12" i="6" a="1"/>
  <c r="R12" i="6" s="1"/>
  <c r="Q12" i="6" a="1"/>
  <c r="Q12" i="6" s="1"/>
  <c r="P12" i="6" a="1"/>
  <c r="P12" i="6" s="1"/>
  <c r="O12" i="6" a="1"/>
  <c r="O12" i="6" s="1"/>
  <c r="N12" i="6" a="1"/>
  <c r="N12" i="6" s="1"/>
  <c r="M12" i="6" a="1"/>
  <c r="M12" i="6" s="1"/>
  <c r="L12" i="6" a="1"/>
  <c r="L12" i="6" s="1"/>
  <c r="K12" i="6" a="1"/>
  <c r="K12" i="6" s="1"/>
  <c r="AI11" i="6" a="1"/>
  <c r="AI11" i="6" s="1"/>
  <c r="AH11" i="6" a="1"/>
  <c r="AH11" i="6" s="1"/>
  <c r="AG11" i="6" a="1"/>
  <c r="AG11" i="6" s="1"/>
  <c r="AF11" i="6" a="1"/>
  <c r="AF11" i="6" s="1"/>
  <c r="AE11" i="6" a="1"/>
  <c r="AE11" i="6" s="1"/>
  <c r="AD11" i="6" a="1"/>
  <c r="AD11" i="6" s="1"/>
  <c r="AC11" i="6" a="1"/>
  <c r="AC11" i="6" s="1"/>
  <c r="AB11" i="6" a="1"/>
  <c r="AB11" i="6" s="1"/>
  <c r="AA11" i="6" a="1"/>
  <c r="AA11" i="6" s="1"/>
  <c r="Z11" i="6" a="1"/>
  <c r="Z11" i="6" s="1"/>
  <c r="Y11" i="6" a="1"/>
  <c r="Y11" i="6" s="1"/>
  <c r="X11" i="6" a="1"/>
  <c r="X11" i="6" s="1"/>
  <c r="W11" i="6" a="1"/>
  <c r="W11" i="6" s="1"/>
  <c r="V11" i="6" a="1"/>
  <c r="V11" i="6" s="1"/>
  <c r="U11" i="6" a="1"/>
  <c r="U11" i="6" s="1"/>
  <c r="T11" i="6" a="1"/>
  <c r="T11" i="6" s="1"/>
  <c r="S11" i="6" a="1"/>
  <c r="S11" i="6" s="1"/>
  <c r="R11" i="6" a="1"/>
  <c r="R11" i="6" s="1"/>
  <c r="Q11" i="6" a="1"/>
  <c r="Q11" i="6" s="1"/>
  <c r="P11" i="6" a="1"/>
  <c r="P11" i="6" s="1"/>
  <c r="O11" i="6" a="1"/>
  <c r="O11" i="6" s="1"/>
  <c r="N11" i="6" a="1"/>
  <c r="N11" i="6" s="1"/>
  <c r="M11" i="6" a="1"/>
  <c r="M11" i="6" s="1"/>
  <c r="L11" i="6" a="1"/>
  <c r="L11" i="6" s="1"/>
  <c r="K11" i="6" a="1"/>
  <c r="K11" i="6" s="1"/>
  <c r="AI10" i="6" a="1"/>
  <c r="AI10" i="6" s="1"/>
  <c r="AH10" i="6" a="1"/>
  <c r="AH10" i="6" s="1"/>
  <c r="AG10" i="6" a="1"/>
  <c r="AG10" i="6" s="1"/>
  <c r="AF10" i="6" a="1"/>
  <c r="AF10" i="6" s="1"/>
  <c r="AE10" i="6" a="1"/>
  <c r="AE10" i="6" s="1"/>
  <c r="AD10" i="6" a="1"/>
  <c r="AD10" i="6" s="1"/>
  <c r="AC10" i="6" a="1"/>
  <c r="AC10" i="6" s="1"/>
  <c r="AB10" i="6" a="1"/>
  <c r="AB10" i="6" s="1"/>
  <c r="AA10" i="6" a="1"/>
  <c r="AA10" i="6" s="1"/>
  <c r="Z10" i="6" a="1"/>
  <c r="Z10" i="6" s="1"/>
  <c r="Y10" i="6" a="1"/>
  <c r="Y10" i="6" s="1"/>
  <c r="X10" i="6" a="1"/>
  <c r="X10" i="6" s="1"/>
  <c r="W10" i="6" a="1"/>
  <c r="W10" i="6" s="1"/>
  <c r="V10" i="6" a="1"/>
  <c r="V10" i="6" s="1"/>
  <c r="U10" i="6" a="1"/>
  <c r="U10" i="6" s="1"/>
  <c r="T10" i="6" a="1"/>
  <c r="T10" i="6" s="1"/>
  <c r="S10" i="6" a="1"/>
  <c r="S10" i="6" s="1"/>
  <c r="R10" i="6" a="1"/>
  <c r="R10" i="6" s="1"/>
  <c r="Q10" i="6" a="1"/>
  <c r="Q10" i="6" s="1"/>
  <c r="P10" i="6" a="1"/>
  <c r="P10" i="6" s="1"/>
  <c r="O10" i="6" a="1"/>
  <c r="O10" i="6" s="1"/>
  <c r="N10" i="6" a="1"/>
  <c r="N10" i="6" s="1"/>
  <c r="M10" i="6" a="1"/>
  <c r="M10" i="6" s="1"/>
  <c r="L10" i="6" a="1"/>
  <c r="L10" i="6" s="1"/>
  <c r="K10" i="6" a="1"/>
  <c r="K10" i="6" s="1"/>
  <c r="AI9" i="6" a="1"/>
  <c r="AI9" i="6" s="1"/>
  <c r="AH9" i="6" a="1"/>
  <c r="AH9" i="6" s="1"/>
  <c r="AG9" i="6" a="1"/>
  <c r="AG9" i="6" s="1"/>
  <c r="AF9" i="6" a="1"/>
  <c r="AF9" i="6" s="1"/>
  <c r="AE9" i="6" a="1"/>
  <c r="AE9" i="6" s="1"/>
  <c r="AD9" i="6" a="1"/>
  <c r="AD9" i="6" s="1"/>
  <c r="AC9" i="6" a="1"/>
  <c r="AC9" i="6" s="1"/>
  <c r="AB9" i="6" a="1"/>
  <c r="AB9" i="6" s="1"/>
  <c r="AA9" i="6" a="1"/>
  <c r="AA9" i="6" s="1"/>
  <c r="Z9" i="6" a="1"/>
  <c r="Z9" i="6" s="1"/>
  <c r="Y9" i="6" a="1"/>
  <c r="Y9" i="6" s="1"/>
  <c r="X9" i="6" a="1"/>
  <c r="X9" i="6" s="1"/>
  <c r="W9" i="6" a="1"/>
  <c r="W9" i="6" s="1"/>
  <c r="V9" i="6" a="1"/>
  <c r="V9" i="6" s="1"/>
  <c r="U9" i="6" a="1"/>
  <c r="U9" i="6" s="1"/>
  <c r="T9" i="6" a="1"/>
  <c r="T9" i="6" s="1"/>
  <c r="S9" i="6" a="1"/>
  <c r="S9" i="6" s="1"/>
  <c r="R9" i="6" a="1"/>
  <c r="R9" i="6" s="1"/>
  <c r="Q9" i="6" a="1"/>
  <c r="Q9" i="6" s="1"/>
  <c r="P9" i="6" a="1"/>
  <c r="P9" i="6" s="1"/>
  <c r="O9" i="6" a="1"/>
  <c r="O9" i="6" s="1"/>
  <c r="N9" i="6" a="1"/>
  <c r="N9" i="6" s="1"/>
  <c r="M9" i="6" a="1"/>
  <c r="M9" i="6" s="1"/>
  <c r="L9" i="6" a="1"/>
  <c r="L9" i="6" s="1"/>
  <c r="K9" i="6" a="1"/>
  <c r="K9" i="6" s="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L4" i="6" s="1"/>
  <c r="AK2" i="6"/>
  <c r="AJ2" i="6"/>
  <c r="AI2" i="6"/>
  <c r="AI4" i="6" s="1"/>
  <c r="AH2" i="6"/>
  <c r="AH4" i="6" s="1"/>
  <c r="AG2" i="6"/>
  <c r="AG4" i="6" s="1"/>
  <c r="AF2" i="6"/>
  <c r="AE2" i="6"/>
  <c r="AE4" i="6" s="1"/>
  <c r="AD2" i="6"/>
  <c r="AD4" i="6" s="1"/>
  <c r="AC2" i="6"/>
  <c r="AB2" i="6"/>
  <c r="AA2" i="6"/>
  <c r="AA4" i="6" s="1"/>
  <c r="Z2" i="6"/>
  <c r="Z4" i="6" s="1"/>
  <c r="Y2" i="6"/>
  <c r="Y4" i="6" s="1"/>
  <c r="X2" i="6"/>
  <c r="W2" i="6"/>
  <c r="W4" i="6" s="1"/>
  <c r="V2" i="6"/>
  <c r="V4" i="6" s="1"/>
  <c r="U2" i="6"/>
  <c r="T2" i="6"/>
  <c r="S2" i="6"/>
  <c r="S4" i="6" s="1"/>
  <c r="R2" i="6"/>
  <c r="R4" i="6" s="1"/>
  <c r="Q2" i="6"/>
  <c r="Q4" i="6" s="1"/>
  <c r="P2" i="6"/>
  <c r="O2" i="6"/>
  <c r="O4" i="6" s="1"/>
  <c r="N2" i="6"/>
  <c r="N4" i="6" s="1"/>
  <c r="M2" i="6"/>
  <c r="L2" i="6"/>
  <c r="K2" i="6"/>
  <c r="J2" i="6"/>
  <c r="AK4" i="6" s="1"/>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B106" i="5"/>
  <c r="A106" i="5"/>
  <c r="A109" i="5" s="1"/>
  <c r="B16" i="5" s="1"/>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M83" i="5"/>
  <c r="L83" i="5"/>
  <c r="K83" i="5"/>
  <c r="J83" i="5"/>
  <c r="I83" i="5"/>
  <c r="H83" i="5"/>
  <c r="G83" i="5"/>
  <c r="F83" i="5"/>
  <c r="E83" i="5"/>
  <c r="D83" i="5"/>
  <c r="E89" i="5" s="1"/>
  <c r="E90" i="5" s="1"/>
  <c r="B83" i="5"/>
  <c r="M82" i="5"/>
  <c r="L82" i="5"/>
  <c r="K82" i="5"/>
  <c r="I82" i="5"/>
  <c r="J82" i="5" s="1"/>
  <c r="H82" i="5"/>
  <c r="G82" i="5"/>
  <c r="F82" i="5"/>
  <c r="E82" i="5"/>
  <c r="D82" i="5"/>
  <c r="D89" i="5" s="1"/>
  <c r="D90" i="5" s="1"/>
  <c r="B82" i="5"/>
  <c r="M81" i="5"/>
  <c r="L81" i="5"/>
  <c r="K81" i="5"/>
  <c r="I81" i="5"/>
  <c r="J81" i="5" s="1"/>
  <c r="B10" i="5" s="1"/>
  <c r="H81" i="5"/>
  <c r="G81" i="5"/>
  <c r="F81" i="5"/>
  <c r="E81" i="5"/>
  <c r="D81" i="5"/>
  <c r="B81" i="5"/>
  <c r="M80" i="5"/>
  <c r="L80" i="5"/>
  <c r="K80" i="5"/>
  <c r="I80" i="5"/>
  <c r="J80" i="5" s="1"/>
  <c r="H80" i="5"/>
  <c r="G80" i="5"/>
  <c r="F80" i="5"/>
  <c r="E80" i="5"/>
  <c r="D80" i="5"/>
  <c r="B80" i="5"/>
  <c r="M79" i="5"/>
  <c r="L79" i="5"/>
  <c r="K79" i="5"/>
  <c r="I79" i="5"/>
  <c r="J79" i="5" s="1"/>
  <c r="B12" i="5" s="1"/>
  <c r="H79" i="5"/>
  <c r="G79" i="5"/>
  <c r="F79" i="5"/>
  <c r="E79" i="5"/>
  <c r="D79" i="5"/>
  <c r="B79" i="5"/>
  <c r="M78" i="5"/>
  <c r="L78" i="5"/>
  <c r="K78" i="5"/>
  <c r="J78" i="5"/>
  <c r="I78" i="5"/>
  <c r="H78" i="5"/>
  <c r="G78" i="5"/>
  <c r="F78" i="5"/>
  <c r="E78" i="5"/>
  <c r="D78" i="5"/>
  <c r="B78" i="5"/>
  <c r="M77" i="5"/>
  <c r="L77" i="5"/>
  <c r="K77" i="5"/>
  <c r="J77" i="5"/>
  <c r="I77" i="5"/>
  <c r="H77" i="5"/>
  <c r="G77" i="5"/>
  <c r="F77" i="5"/>
  <c r="E77" i="5"/>
  <c r="D77" i="5"/>
  <c r="B77" i="5"/>
  <c r="M76" i="5"/>
  <c r="L76" i="5"/>
  <c r="K76" i="5"/>
  <c r="J76" i="5"/>
  <c r="I76" i="5"/>
  <c r="H76" i="5"/>
  <c r="G76" i="5"/>
  <c r="F76" i="5"/>
  <c r="E76" i="5"/>
  <c r="D76" i="5"/>
  <c r="C89" i="5" s="1"/>
  <c r="C90" i="5" s="1"/>
  <c r="B76" i="5"/>
  <c r="M75" i="5"/>
  <c r="L75" i="5"/>
  <c r="K75" i="5"/>
  <c r="J75" i="5"/>
  <c r="I75" i="5"/>
  <c r="H75" i="5"/>
  <c r="G75" i="5"/>
  <c r="F75" i="5"/>
  <c r="E75" i="5"/>
  <c r="D75" i="5"/>
  <c r="B89" i="5" s="1"/>
  <c r="B90" i="5" s="1"/>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J64" i="5"/>
  <c r="I64" i="5"/>
  <c r="H64" i="5"/>
  <c r="G64" i="5"/>
  <c r="F64" i="5"/>
  <c r="E64" i="5"/>
  <c r="D64" i="5"/>
  <c r="B64" i="5"/>
  <c r="M63" i="5"/>
  <c r="L63" i="5"/>
  <c r="K63" i="5"/>
  <c r="I63" i="5"/>
  <c r="J63" i="5" s="1"/>
  <c r="H63" i="5"/>
  <c r="G63" i="5"/>
  <c r="F63" i="5"/>
  <c r="E63" i="5"/>
  <c r="D63" i="5"/>
  <c r="B63" i="5"/>
  <c r="M62" i="5"/>
  <c r="L62" i="5"/>
  <c r="K62" i="5"/>
  <c r="I62" i="5"/>
  <c r="J62" i="5" s="1"/>
  <c r="H62" i="5"/>
  <c r="G62" i="5"/>
  <c r="F62" i="5"/>
  <c r="E62" i="5"/>
  <c r="D62" i="5"/>
  <c r="B62" i="5"/>
  <c r="M61" i="5"/>
  <c r="L61" i="5"/>
  <c r="K61" i="5"/>
  <c r="I61" i="5"/>
  <c r="J61" i="5" s="1"/>
  <c r="H61" i="5"/>
  <c r="G61" i="5"/>
  <c r="F61" i="5"/>
  <c r="E61" i="5"/>
  <c r="D61" i="5"/>
  <c r="B61" i="5"/>
  <c r="B55" i="5"/>
  <c r="A55" i="5"/>
  <c r="F51" i="5"/>
  <c r="E51" i="5"/>
  <c r="D51" i="5"/>
  <c r="B51" i="5"/>
  <c r="F50" i="5"/>
  <c r="E50" i="5"/>
  <c r="D50" i="5"/>
  <c r="B50" i="5"/>
  <c r="F49" i="5"/>
  <c r="E49" i="5"/>
  <c r="D49" i="5"/>
  <c r="B49" i="5"/>
  <c r="M44" i="5"/>
  <c r="L44" i="5"/>
  <c r="K44" i="5"/>
  <c r="I44" i="5"/>
  <c r="H44" i="5"/>
  <c r="G44" i="5"/>
  <c r="F44" i="5"/>
  <c r="E44" i="5"/>
  <c r="D44" i="5"/>
  <c r="B44" i="5"/>
  <c r="M43" i="5"/>
  <c r="L43" i="5"/>
  <c r="K43" i="5"/>
  <c r="I43" i="5"/>
  <c r="H43" i="5"/>
  <c r="F43" i="5"/>
  <c r="E43" i="5"/>
  <c r="D43" i="5"/>
  <c r="G43" i="5" s="1"/>
  <c r="M42" i="5"/>
  <c r="L42" i="5"/>
  <c r="K42" i="5"/>
  <c r="I42" i="5"/>
  <c r="H42" i="5"/>
  <c r="G42" i="5"/>
  <c r="F42" i="5"/>
  <c r="E42" i="5"/>
  <c r="D42" i="5"/>
  <c r="B42" i="5"/>
  <c r="M41" i="5"/>
  <c r="L41" i="5"/>
  <c r="K41" i="5"/>
  <c r="I41" i="5"/>
  <c r="H41" i="5"/>
  <c r="G41" i="5"/>
  <c r="F41" i="5"/>
  <c r="E41" i="5"/>
  <c r="D41" i="5"/>
  <c r="B41" i="5"/>
  <c r="M40" i="5"/>
  <c r="L40" i="5"/>
  <c r="K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H28" i="5"/>
  <c r="G28" i="5"/>
  <c r="I28" i="5" s="1"/>
  <c r="F28" i="5"/>
  <c r="E28" i="5"/>
  <c r="D28" i="5"/>
  <c r="B28" i="5"/>
  <c r="M27" i="5"/>
  <c r="L27" i="5"/>
  <c r="K27" i="5"/>
  <c r="I27" i="5"/>
  <c r="J40" i="5" s="1"/>
  <c r="H27" i="5"/>
  <c r="B34" i="5" s="1"/>
  <c r="G27" i="5"/>
  <c r="F27" i="5"/>
  <c r="E27" i="5"/>
  <c r="D27" i="5"/>
  <c r="B27" i="5"/>
  <c r="B18" i="5"/>
  <c r="B17" i="5"/>
  <c r="B11" i="5"/>
  <c r="B9" i="5"/>
  <c r="B6" i="5"/>
  <c r="P120" i="4"/>
  <c r="N98" i="4"/>
  <c r="N94" i="4"/>
  <c r="N90" i="4"/>
  <c r="N68" i="4"/>
  <c r="N63" i="4"/>
  <c r="N59" i="4"/>
  <c r="N55" i="4"/>
  <c r="N21" i="4"/>
  <c r="N17" i="4"/>
  <c r="N13" i="4"/>
  <c r="P62" i="3"/>
  <c r="P41" i="2"/>
  <c r="E39" i="6" l="1"/>
  <c r="E40" i="6"/>
  <c r="AE60" i="14"/>
  <c r="AE29" i="14"/>
  <c r="AD91" i="14"/>
  <c r="AD79" i="14"/>
  <c r="AD78" i="14"/>
  <c r="AE65" i="14"/>
  <c r="AH61" i="14"/>
  <c r="AD52" i="14"/>
  <c r="AH49" i="14"/>
  <c r="AD44" i="14"/>
  <c r="AH41" i="14"/>
  <c r="AD36" i="14"/>
  <c r="AF35" i="14"/>
  <c r="AF34" i="14"/>
  <c r="AH33" i="14"/>
  <c r="AE28" i="14"/>
  <c r="AH27" i="14"/>
  <c r="AE25" i="14"/>
  <c r="AH24" i="14"/>
  <c r="AD23" i="14"/>
  <c r="AH22" i="14"/>
  <c r="AF21" i="14"/>
  <c r="AI19" i="14"/>
  <c r="AE18" i="14"/>
  <c r="AD66" i="14"/>
  <c r="AD51" i="14"/>
  <c r="AE50" i="14"/>
  <c r="AD43" i="14"/>
  <c r="AE42" i="14"/>
  <c r="AD35" i="14"/>
  <c r="AE34" i="14"/>
  <c r="AD28" i="14"/>
  <c r="AD25" i="14"/>
  <c r="AE21" i="14"/>
  <c r="AD18" i="14"/>
  <c r="AE75" i="14"/>
  <c r="AD74" i="14"/>
  <c r="AE61" i="14"/>
  <c r="AD50" i="14"/>
  <c r="AD42" i="14"/>
  <c r="AD34" i="14"/>
  <c r="AE24" i="14"/>
  <c r="AD21" i="14"/>
  <c r="AD86" i="14"/>
  <c r="AE85" i="14"/>
  <c r="AD75" i="14"/>
  <c r="AD49" i="14"/>
  <c r="AE48" i="14"/>
  <c r="AD41" i="14"/>
  <c r="AE40" i="14"/>
  <c r="AD33" i="14"/>
  <c r="AE32" i="14"/>
  <c r="AH30" i="14"/>
  <c r="AI29" i="14"/>
  <c r="AE27" i="14"/>
  <c r="AH26" i="14"/>
  <c r="AD24" i="14"/>
  <c r="AE22" i="14"/>
  <c r="AH20" i="14"/>
  <c r="AE19" i="14"/>
  <c r="AE89" i="14"/>
  <c r="AE81" i="14"/>
  <c r="AD72" i="14"/>
  <c r="AD71" i="14"/>
  <c r="AD63" i="14"/>
  <c r="AD62" i="14"/>
  <c r="AD48" i="14"/>
  <c r="AD40" i="14"/>
  <c r="AD32" i="14"/>
  <c r="AD27" i="14"/>
  <c r="AD22" i="14"/>
  <c r="AD19" i="14"/>
  <c r="AD90" i="14"/>
  <c r="AD82" i="14"/>
  <c r="AH64" i="14"/>
  <c r="AE58" i="14"/>
  <c r="AE56" i="14"/>
  <c r="AE54" i="14"/>
  <c r="AH52" i="14"/>
  <c r="AI51" i="14"/>
  <c r="AD47" i="14"/>
  <c r="AE46" i="14"/>
  <c r="AG45" i="14"/>
  <c r="AH44" i="14"/>
  <c r="AI43" i="14"/>
  <c r="AD39" i="14"/>
  <c r="AE38" i="14"/>
  <c r="AG37" i="14"/>
  <c r="AH36" i="14"/>
  <c r="AI35" i="14"/>
  <c r="AD31" i="14"/>
  <c r="AE30" i="14"/>
  <c r="AG29" i="14"/>
  <c r="AI28" i="14"/>
  <c r="AE26" i="14"/>
  <c r="AH25" i="14"/>
  <c r="AH23" i="14"/>
  <c r="AI21" i="14"/>
  <c r="AF20" i="14"/>
  <c r="AI18" i="14"/>
  <c r="AD94" i="14"/>
  <c r="AH87" i="14"/>
  <c r="AH83" i="14"/>
  <c r="AE77" i="14"/>
  <c r="AE69" i="14"/>
  <c r="AH60" i="14"/>
  <c r="AD58" i="14"/>
  <c r="AD56" i="14"/>
  <c r="AD54" i="14"/>
  <c r="AH51" i="14"/>
  <c r="AD46" i="14"/>
  <c r="AF45" i="14"/>
  <c r="AF44" i="14"/>
  <c r="AH43" i="14"/>
  <c r="AD38" i="14"/>
  <c r="AF37" i="14"/>
  <c r="AF36" i="14"/>
  <c r="AH35" i="14"/>
  <c r="AD30" i="14"/>
  <c r="AF29" i="14"/>
  <c r="AH28" i="14"/>
  <c r="AD26" i="14"/>
  <c r="AG25" i="14"/>
  <c r="AG23" i="14"/>
  <c r="AH21" i="14"/>
  <c r="AE20" i="14"/>
  <c r="AH18" i="14"/>
  <c r="AE91" i="14"/>
  <c r="AD87" i="14"/>
  <c r="AD69" i="14"/>
  <c r="AD60" i="14"/>
  <c r="AD59" i="14"/>
  <c r="AD57" i="14"/>
  <c r="AD55" i="14"/>
  <c r="AD53" i="14"/>
  <c r="AE52" i="14"/>
  <c r="AD45" i="14"/>
  <c r="AE44" i="14"/>
  <c r="AD37" i="14"/>
  <c r="AE36" i="14"/>
  <c r="AD29" i="14"/>
  <c r="AE23" i="14"/>
  <c r="AD20" i="14"/>
  <c r="AG90" i="14"/>
  <c r="AH90" i="14"/>
  <c r="AF18" i="14"/>
  <c r="L21" i="14"/>
  <c r="AG21" i="14"/>
  <c r="O22" i="14"/>
  <c r="AI22" i="14"/>
  <c r="O24" i="14"/>
  <c r="AI24" i="14"/>
  <c r="AF25" i="14"/>
  <c r="O26" i="14"/>
  <c r="AI27" i="14"/>
  <c r="AF28" i="14"/>
  <c r="O30" i="14"/>
  <c r="L31" i="14"/>
  <c r="AI33" i="14"/>
  <c r="AH34" i="14"/>
  <c r="AG35" i="14"/>
  <c r="O38" i="14"/>
  <c r="L39" i="14"/>
  <c r="AI41" i="14"/>
  <c r="AH42" i="14"/>
  <c r="AG43" i="14"/>
  <c r="O46" i="14"/>
  <c r="L47" i="14"/>
  <c r="AI49" i="14"/>
  <c r="AH50" i="14"/>
  <c r="AG51" i="14"/>
  <c r="O54" i="14"/>
  <c r="O56" i="14"/>
  <c r="O58" i="14"/>
  <c r="L64" i="14"/>
  <c r="M64" i="14" s="1"/>
  <c r="AF65" i="14"/>
  <c r="O73" i="14"/>
  <c r="AI74" i="14"/>
  <c r="AF78" i="14"/>
  <c r="AH79" i="14"/>
  <c r="AF83" i="14"/>
  <c r="AI84" i="14"/>
  <c r="AI92" i="14"/>
  <c r="M95" i="14"/>
  <c r="M93" i="14"/>
  <c r="M87" i="14"/>
  <c r="L95" i="14"/>
  <c r="L93" i="14"/>
  <c r="L91" i="14"/>
  <c r="M91" i="14" s="1"/>
  <c r="L89" i="14"/>
  <c r="M89" i="14" s="1"/>
  <c r="L87" i="14"/>
  <c r="L85" i="14"/>
  <c r="M85" i="14" s="1"/>
  <c r="L83" i="14"/>
  <c r="L81" i="14"/>
  <c r="L79" i="14"/>
  <c r="L77" i="14"/>
  <c r="L75" i="14"/>
  <c r="L73" i="14"/>
  <c r="L71" i="14"/>
  <c r="L69" i="14"/>
  <c r="L67" i="14"/>
  <c r="L65" i="14"/>
  <c r="L63" i="14"/>
  <c r="M63" i="14" s="1"/>
  <c r="L61" i="14"/>
  <c r="L94" i="14"/>
  <c r="M94" i="14" s="1"/>
  <c r="M77" i="14"/>
  <c r="L74" i="14"/>
  <c r="M74" i="14" s="1"/>
  <c r="M61" i="14"/>
  <c r="M97" i="14"/>
  <c r="L86" i="14"/>
  <c r="M86" i="14" s="1"/>
  <c r="L82" i="14"/>
  <c r="M82" i="14" s="1"/>
  <c r="M69" i="14"/>
  <c r="L66" i="14"/>
  <c r="L60" i="14"/>
  <c r="L58" i="14"/>
  <c r="L56" i="14"/>
  <c r="L54" i="14"/>
  <c r="L52" i="14"/>
  <c r="L50" i="14"/>
  <c r="L48" i="14"/>
  <c r="L46" i="14"/>
  <c r="L44" i="14"/>
  <c r="L42" i="14"/>
  <c r="L40" i="14"/>
  <c r="M40" i="14" s="1"/>
  <c r="L38" i="14"/>
  <c r="L36" i="14"/>
  <c r="L34" i="14"/>
  <c r="L32" i="14"/>
  <c r="L30" i="14"/>
  <c r="L97" i="14"/>
  <c r="L90" i="14"/>
  <c r="M90" i="14" s="1"/>
  <c r="M81" i="14"/>
  <c r="L78" i="14"/>
  <c r="M65" i="14"/>
  <c r="L62" i="14"/>
  <c r="M62" i="14" s="1"/>
  <c r="L14" i="14"/>
  <c r="L6" i="14"/>
  <c r="L84" i="14"/>
  <c r="M84" i="14" s="1"/>
  <c r="M71" i="14"/>
  <c r="L68" i="14"/>
  <c r="M68" i="14" s="1"/>
  <c r="L17" i="14"/>
  <c r="M17" i="14" s="1"/>
  <c r="L18" i="14"/>
  <c r="M18" i="14" s="1"/>
  <c r="M21" i="14"/>
  <c r="L27" i="14"/>
  <c r="M31" i="14"/>
  <c r="M32" i="14"/>
  <c r="M39" i="14"/>
  <c r="M47" i="14"/>
  <c r="M48" i="14"/>
  <c r="AF52" i="14"/>
  <c r="AF53" i="14"/>
  <c r="AF55" i="14"/>
  <c r="AF57" i="14"/>
  <c r="AF59" i="14"/>
  <c r="AF64" i="14"/>
  <c r="AG65" i="14"/>
  <c r="O68" i="14"/>
  <c r="L72" i="14"/>
  <c r="M72" i="14" s="1"/>
  <c r="AG73" i="14"/>
  <c r="AG78" i="14"/>
  <c r="O82" i="14"/>
  <c r="AF91" i="14"/>
  <c r="M96" i="14"/>
  <c r="O18" i="14"/>
  <c r="O21" i="14"/>
  <c r="M27" i="14"/>
  <c r="O32" i="14"/>
  <c r="L33" i="14"/>
  <c r="O40" i="14"/>
  <c r="L41" i="14"/>
  <c r="O48" i="14"/>
  <c r="L49" i="14"/>
  <c r="M49" i="14" s="1"/>
  <c r="AG53" i="14"/>
  <c r="AG55" i="14"/>
  <c r="AG57" i="14"/>
  <c r="AG59" i="14"/>
  <c r="O63" i="14"/>
  <c r="AF68" i="14"/>
  <c r="O72" i="14"/>
  <c r="L76" i="14"/>
  <c r="M76" i="14" s="1"/>
  <c r="AG77" i="14"/>
  <c r="O81" i="14"/>
  <c r="AH94" i="14"/>
  <c r="L2" i="14"/>
  <c r="AE93" i="14"/>
  <c r="L20" i="14"/>
  <c r="M20" i="14" s="1"/>
  <c r="AG20" i="14"/>
  <c r="L23" i="14"/>
  <c r="AI23" i="14"/>
  <c r="AI25" i="14"/>
  <c r="AF26" i="14"/>
  <c r="L28" i="14"/>
  <c r="M28" i="14" s="1"/>
  <c r="AH29" i="14"/>
  <c r="AF30" i="14"/>
  <c r="AF31" i="14"/>
  <c r="M33" i="14"/>
  <c r="M34" i="14"/>
  <c r="AH37" i="14"/>
  <c r="AF38" i="14"/>
  <c r="AF39" i="14"/>
  <c r="M41" i="14"/>
  <c r="M42" i="14"/>
  <c r="AH45" i="14"/>
  <c r="AF46" i="14"/>
  <c r="AF47" i="14"/>
  <c r="M50" i="14"/>
  <c r="AH53" i="14"/>
  <c r="AH54" i="14"/>
  <c r="AH55" i="14"/>
  <c r="AH56" i="14"/>
  <c r="AH57" i="14"/>
  <c r="AH58" i="14"/>
  <c r="AH59" i="14"/>
  <c r="AI64" i="14"/>
  <c r="M67" i="14"/>
  <c r="AG68" i="14"/>
  <c r="M75" i="14"/>
  <c r="AH77" i="14"/>
  <c r="AI82" i="14"/>
  <c r="O85" i="14"/>
  <c r="O86" i="14"/>
  <c r="AI94" i="14"/>
  <c r="M2" i="14"/>
  <c r="L3" i="14"/>
  <c r="L4" i="14"/>
  <c r="L5" i="14"/>
  <c r="M5" i="14" s="1"/>
  <c r="M6" i="14"/>
  <c r="L7" i="14"/>
  <c r="L8" i="14"/>
  <c r="AF94" i="14"/>
  <c r="AF92" i="14"/>
  <c r="AF90" i="14"/>
  <c r="AF88" i="14"/>
  <c r="AF86" i="14"/>
  <c r="AF84" i="14"/>
  <c r="AG91" i="14"/>
  <c r="AG86" i="14"/>
  <c r="AF82" i="14"/>
  <c r="AG75" i="14"/>
  <c r="AG72" i="14"/>
  <c r="AF69" i="14"/>
  <c r="AF66" i="14"/>
  <c r="AG94" i="14"/>
  <c r="AF89" i="14"/>
  <c r="AG83" i="14"/>
  <c r="AG80" i="14"/>
  <c r="AF77" i="14"/>
  <c r="AF74" i="14"/>
  <c r="AG67" i="14"/>
  <c r="AG64" i="14"/>
  <c r="AF61" i="14"/>
  <c r="AF93" i="14"/>
  <c r="AG87" i="14"/>
  <c r="AG79" i="14"/>
  <c r="AG76" i="14"/>
  <c r="AF73" i="14"/>
  <c r="AF70" i="14"/>
  <c r="AG63" i="14"/>
  <c r="AG60" i="14"/>
  <c r="AG58" i="14"/>
  <c r="AG56" i="14"/>
  <c r="AG54" i="14"/>
  <c r="AG52" i="14"/>
  <c r="AG50" i="14"/>
  <c r="AG48" i="14"/>
  <c r="AG46" i="14"/>
  <c r="AG44" i="14"/>
  <c r="AG42" i="14"/>
  <c r="AG40" i="14"/>
  <c r="AG38" i="14"/>
  <c r="AG36" i="14"/>
  <c r="AG34" i="14"/>
  <c r="AG32" i="14"/>
  <c r="AG30" i="14"/>
  <c r="AG28" i="14"/>
  <c r="AG26" i="14"/>
  <c r="AG24" i="14"/>
  <c r="AF23" i="14"/>
  <c r="AG18" i="14"/>
  <c r="AG92" i="14"/>
  <c r="AF87" i="14"/>
  <c r="AG82" i="14"/>
  <c r="AF79" i="14"/>
  <c r="AF76" i="14"/>
  <c r="AG69" i="14"/>
  <c r="AG66" i="14"/>
  <c r="AF63" i="14"/>
  <c r="AF60" i="14"/>
  <c r="AF58" i="14"/>
  <c r="AF56" i="14"/>
  <c r="AF54" i="14"/>
  <c r="M23" i="14"/>
  <c r="L25" i="14"/>
  <c r="AG31" i="14"/>
  <c r="O34" i="14"/>
  <c r="L35" i="14"/>
  <c r="AI37" i="14"/>
  <c r="AH38" i="14"/>
  <c r="AG39" i="14"/>
  <c r="O42" i="14"/>
  <c r="L43" i="14"/>
  <c r="AI45" i="14"/>
  <c r="AH46" i="14"/>
  <c r="AG47" i="14"/>
  <c r="O50" i="14"/>
  <c r="L51" i="14"/>
  <c r="AI53" i="14"/>
  <c r="AI55" i="14"/>
  <c r="AI57" i="14"/>
  <c r="AF62" i="14"/>
  <c r="AH63" i="14"/>
  <c r="M66" i="14"/>
  <c r="AF67" i="14"/>
  <c r="AH68" i="14"/>
  <c r="L70" i="14"/>
  <c r="AF71" i="14"/>
  <c r="AF72" i="14"/>
  <c r="O76" i="14"/>
  <c r="L80" i="14"/>
  <c r="M80" i="14" s="1"/>
  <c r="AF81" i="14"/>
  <c r="AG89" i="14"/>
  <c r="O96" i="14"/>
  <c r="O83" i="14"/>
  <c r="O70" i="14"/>
  <c r="O67" i="14"/>
  <c r="O91" i="14"/>
  <c r="O90" i="14"/>
  <c r="O78" i="14"/>
  <c r="O75" i="14"/>
  <c r="O62" i="14"/>
  <c r="O95" i="14"/>
  <c r="O94" i="14"/>
  <c r="O74" i="14"/>
  <c r="O71" i="14"/>
  <c r="O59" i="14"/>
  <c r="O57" i="14"/>
  <c r="O55" i="14"/>
  <c r="O53" i="14"/>
  <c r="O51" i="14"/>
  <c r="O49" i="14"/>
  <c r="O47" i="14"/>
  <c r="O45" i="14"/>
  <c r="O43" i="14"/>
  <c r="O41" i="14"/>
  <c r="O39" i="14"/>
  <c r="O37" i="14"/>
  <c r="O35" i="14"/>
  <c r="O33" i="14"/>
  <c r="O31" i="14"/>
  <c r="O29" i="14"/>
  <c r="O27" i="14"/>
  <c r="O25" i="14"/>
  <c r="O19" i="14"/>
  <c r="O17" i="14"/>
  <c r="O12" i="14"/>
  <c r="O4" i="14"/>
  <c r="O89" i="14"/>
  <c r="O88" i="14"/>
  <c r="O80" i="14"/>
  <c r="O77" i="14"/>
  <c r="O64" i="14"/>
  <c r="O61" i="14"/>
  <c r="M3" i="14"/>
  <c r="W3" i="14" s="1"/>
  <c r="M4" i="14"/>
  <c r="O5" i="14"/>
  <c r="O6" i="14"/>
  <c r="M7" i="14"/>
  <c r="M8" i="14"/>
  <c r="L9" i="14"/>
  <c r="L10" i="14"/>
  <c r="L11" i="14"/>
  <c r="L12" i="14"/>
  <c r="L13" i="14"/>
  <c r="M13" i="14" s="1"/>
  <c r="M14" i="14"/>
  <c r="L15" i="14"/>
  <c r="L16" i="14"/>
  <c r="AA98" i="14"/>
  <c r="AI93" i="14"/>
  <c r="AI91" i="14"/>
  <c r="AI89" i="14"/>
  <c r="AI87" i="14"/>
  <c r="AI85" i="14"/>
  <c r="AI83" i="14"/>
  <c r="AI81" i="14"/>
  <c r="AI79" i="14"/>
  <c r="AI77" i="14"/>
  <c r="AI75" i="14"/>
  <c r="AI73" i="14"/>
  <c r="AI71" i="14"/>
  <c r="AI69" i="14"/>
  <c r="AI67" i="14"/>
  <c r="AI65" i="14"/>
  <c r="AI63" i="14"/>
  <c r="AI61" i="14"/>
  <c r="AI90" i="14"/>
  <c r="AH85" i="14"/>
  <c r="AH81" i="14"/>
  <c r="AH78" i="14"/>
  <c r="AI68" i="14"/>
  <c r="AH65" i="14"/>
  <c r="AH62" i="14"/>
  <c r="AI59" i="14"/>
  <c r="AH93" i="14"/>
  <c r="AH88" i="14"/>
  <c r="AI76" i="14"/>
  <c r="AH73" i="14"/>
  <c r="AH70" i="14"/>
  <c r="AI60" i="14"/>
  <c r="AI58" i="14"/>
  <c r="AI56" i="14"/>
  <c r="AI54" i="14"/>
  <c r="AI52" i="14"/>
  <c r="AI50" i="14"/>
  <c r="AI48" i="14"/>
  <c r="AI46" i="14"/>
  <c r="AI44" i="14"/>
  <c r="AI42" i="14"/>
  <c r="AI40" i="14"/>
  <c r="AI38" i="14"/>
  <c r="AI36" i="14"/>
  <c r="AI34" i="14"/>
  <c r="AI32" i="14"/>
  <c r="AI30" i="14"/>
  <c r="AH92" i="14"/>
  <c r="AI86" i="14"/>
  <c r="AH82" i="14"/>
  <c r="AI72" i="14"/>
  <c r="AH69" i="14"/>
  <c r="AH66" i="14"/>
  <c r="AI20" i="14"/>
  <c r="AH19" i="14"/>
  <c r="AH91" i="14"/>
  <c r="AH86" i="14"/>
  <c r="AI78" i="14"/>
  <c r="AH75" i="14"/>
  <c r="AH72" i="14"/>
  <c r="AI62" i="14"/>
  <c r="AF19" i="14"/>
  <c r="O20" i="14"/>
  <c r="AF22" i="14"/>
  <c r="O23" i="14"/>
  <c r="M25" i="14"/>
  <c r="AI26" i="14"/>
  <c r="AF27" i="14"/>
  <c r="O28" i="14"/>
  <c r="AH31" i="14"/>
  <c r="AF32" i="14"/>
  <c r="AF33" i="14"/>
  <c r="M35" i="14"/>
  <c r="M36" i="14"/>
  <c r="AH39" i="14"/>
  <c r="AF40" i="14"/>
  <c r="AF41" i="14"/>
  <c r="M43" i="14"/>
  <c r="M44" i="14"/>
  <c r="AH47" i="14"/>
  <c r="AF48" i="14"/>
  <c r="AF49" i="14"/>
  <c r="M51" i="14"/>
  <c r="M52" i="14"/>
  <c r="AG62" i="14"/>
  <c r="O66" i="14"/>
  <c r="AH67" i="14"/>
  <c r="M70" i="14"/>
  <c r="AG71" i="14"/>
  <c r="AH76" i="14"/>
  <c r="M79" i="14"/>
  <c r="AF80" i="14"/>
  <c r="AG81" i="14"/>
  <c r="O84" i="14"/>
  <c r="AF85" i="14"/>
  <c r="L88" i="14"/>
  <c r="M88" i="14" s="1"/>
  <c r="AH89" i="14"/>
  <c r="L92" i="14"/>
  <c r="M92" i="14" s="1"/>
  <c r="AG93" i="14"/>
  <c r="O97" i="14"/>
  <c r="N2" i="14"/>
  <c r="O2" i="14" s="1"/>
  <c r="O3" i="14"/>
  <c r="O7" i="14"/>
  <c r="O8" i="14"/>
  <c r="M9" i="14"/>
  <c r="M10" i="14"/>
  <c r="M11" i="14"/>
  <c r="M12" i="14"/>
  <c r="O13" i="14"/>
  <c r="O14" i="14"/>
  <c r="M15" i="14"/>
  <c r="M16" i="14"/>
  <c r="L19" i="14"/>
  <c r="AG19" i="14"/>
  <c r="L22" i="14"/>
  <c r="AG22" i="14"/>
  <c r="AF24" i="14"/>
  <c r="L26" i="14"/>
  <c r="AG27" i="14"/>
  <c r="L29" i="14"/>
  <c r="AI31" i="14"/>
  <c r="AH32" i="14"/>
  <c r="AG33" i="14"/>
  <c r="O36" i="14"/>
  <c r="L37" i="14"/>
  <c r="M37" i="14" s="1"/>
  <c r="AI39" i="14"/>
  <c r="AH40" i="14"/>
  <c r="AG41" i="14"/>
  <c r="O44" i="14"/>
  <c r="L45" i="14"/>
  <c r="M45" i="14" s="1"/>
  <c r="AI47" i="14"/>
  <c r="AH48" i="14"/>
  <c r="AG49" i="14"/>
  <c r="O52" i="14"/>
  <c r="L53" i="14"/>
  <c r="M60" i="14"/>
  <c r="AG61" i="14"/>
  <c r="O65" i="14"/>
  <c r="AG70" i="14"/>
  <c r="AH71" i="14"/>
  <c r="AG74" i="14"/>
  <c r="AF75" i="14"/>
  <c r="M78" i="14"/>
  <c r="O79" i="14"/>
  <c r="AH80" i="14"/>
  <c r="AG84" i="14"/>
  <c r="AG85" i="14"/>
  <c r="AG88" i="14"/>
  <c r="O9" i="14"/>
  <c r="O10" i="14"/>
  <c r="O11" i="14"/>
  <c r="O15" i="14"/>
  <c r="O16" i="14"/>
  <c r="M19" i="14"/>
  <c r="M22" i="14"/>
  <c r="L24" i="14"/>
  <c r="M24" i="14" s="1"/>
  <c r="M26" i="14"/>
  <c r="M29" i="14"/>
  <c r="M30" i="14"/>
  <c r="M38" i="14"/>
  <c r="AF42" i="14"/>
  <c r="AF43" i="14"/>
  <c r="M46" i="14"/>
  <c r="AF50" i="14"/>
  <c r="AF51" i="14"/>
  <c r="M53" i="14"/>
  <c r="M54" i="14"/>
  <c r="L55" i="14"/>
  <c r="M55" i="14" s="1"/>
  <c r="M56" i="14"/>
  <c r="L57" i="14"/>
  <c r="M57" i="14" s="1"/>
  <c r="M58" i="14"/>
  <c r="L59" i="14"/>
  <c r="M59" i="14" s="1"/>
  <c r="O60" i="14"/>
  <c r="AI66" i="14"/>
  <c r="O69" i="14"/>
  <c r="AI70" i="14"/>
  <c r="M73" i="14"/>
  <c r="AH74" i="14"/>
  <c r="AI80" i="14"/>
  <c r="M83" i="14"/>
  <c r="AH84" i="14"/>
  <c r="O87" i="14"/>
  <c r="AI88" i="14"/>
  <c r="O92" i="14"/>
  <c r="AD67" i="14"/>
  <c r="AD70" i="14"/>
  <c r="AE73" i="14"/>
  <c r="AD83" i="14"/>
  <c r="AE94" i="14"/>
  <c r="AE92" i="14"/>
  <c r="AE90" i="14"/>
  <c r="AE88" i="14"/>
  <c r="AE86" i="14"/>
  <c r="AE84" i="14"/>
  <c r="AE82" i="14"/>
  <c r="AE80" i="14"/>
  <c r="AE78" i="14"/>
  <c r="AE76" i="14"/>
  <c r="AE74" i="14"/>
  <c r="AE72" i="14"/>
  <c r="AE70" i="14"/>
  <c r="AE68" i="14"/>
  <c r="AE66" i="14"/>
  <c r="AE64" i="14"/>
  <c r="AE62" i="14"/>
  <c r="AD61" i="14"/>
  <c r="AD64" i="14"/>
  <c r="AE67" i="14"/>
  <c r="AD77" i="14"/>
  <c r="AD80" i="14"/>
  <c r="AE83" i="14"/>
  <c r="AD88" i="14"/>
  <c r="AD89" i="14"/>
  <c r="AE31" i="14"/>
  <c r="AE33" i="14"/>
  <c r="AE35" i="14"/>
  <c r="AE37" i="14"/>
  <c r="AE39" i="14"/>
  <c r="AE41" i="14"/>
  <c r="AE43" i="14"/>
  <c r="AE45" i="14"/>
  <c r="AE47" i="14"/>
  <c r="AE49" i="14"/>
  <c r="AE51" i="14"/>
  <c r="AE53" i="14"/>
  <c r="AE55" i="14"/>
  <c r="AE57" i="14"/>
  <c r="AE59" i="14"/>
  <c r="AD65" i="14"/>
  <c r="AD68" i="14"/>
  <c r="AE71" i="14"/>
  <c r="AD81" i="14"/>
  <c r="AD84" i="14"/>
  <c r="AD85" i="14"/>
  <c r="AE63" i="14"/>
  <c r="AD73" i="14"/>
  <c r="AD76" i="14"/>
  <c r="AE79" i="14"/>
  <c r="AE87" i="14"/>
  <c r="AD92" i="14"/>
  <c r="AD93" i="14"/>
  <c r="H48" i="11"/>
  <c r="H42" i="11"/>
  <c r="H22" i="11"/>
  <c r="H16" i="11"/>
  <c r="H47" i="11"/>
  <c r="H41" i="11"/>
  <c r="H35" i="11"/>
  <c r="H21" i="11"/>
  <c r="H15" i="11"/>
  <c r="H23" i="11"/>
  <c r="H40" i="11"/>
  <c r="H34" i="11"/>
  <c r="H28" i="11"/>
  <c r="H14" i="11"/>
  <c r="H39" i="11"/>
  <c r="H33" i="11"/>
  <c r="H27" i="11"/>
  <c r="H43" i="11"/>
  <c r="H38" i="11"/>
  <c r="H32" i="11"/>
  <c r="H26" i="11"/>
  <c r="H17" i="11"/>
  <c r="H31" i="11"/>
  <c r="H25" i="11"/>
  <c r="H44" i="11"/>
  <c r="H24" i="11"/>
  <c r="H18" i="11"/>
  <c r="H49" i="11"/>
  <c r="E51" i="11"/>
  <c r="F13" i="10"/>
  <c r="B24" i="10" s="1"/>
  <c r="F14" i="10"/>
  <c r="B25" i="10" s="1"/>
  <c r="F15" i="10"/>
  <c r="B26" i="10" s="1"/>
  <c r="F16" i="10"/>
  <c r="B27" i="10" s="1"/>
  <c r="F17" i="10"/>
  <c r="K15" i="10"/>
  <c r="H14" i="10"/>
  <c r="H15" i="10"/>
  <c r="H16" i="10"/>
  <c r="H17" i="10"/>
  <c r="J17" i="10" s="1"/>
  <c r="I19" i="10"/>
  <c r="H13" i="10"/>
  <c r="K16" i="10"/>
  <c r="K17" i="10"/>
  <c r="K14" i="10"/>
  <c r="I13" i="10"/>
  <c r="K13" i="10" s="1"/>
  <c r="E16" i="6"/>
  <c r="E24" i="6"/>
  <c r="E32" i="6"/>
  <c r="E110" i="6"/>
  <c r="F9" i="6"/>
  <c r="E9" i="6"/>
  <c r="H9" i="6"/>
  <c r="E17" i="6"/>
  <c r="E25" i="6"/>
  <c r="E33" i="6"/>
  <c r="F10" i="6"/>
  <c r="E10" i="6"/>
  <c r="H10" i="6"/>
  <c r="E18" i="6"/>
  <c r="E26" i="6"/>
  <c r="E34" i="6"/>
  <c r="F11" i="6"/>
  <c r="E11" i="6"/>
  <c r="H11" i="6"/>
  <c r="E19" i="6"/>
  <c r="E27" i="6"/>
  <c r="E35" i="6"/>
  <c r="E36" i="6"/>
  <c r="F12" i="6"/>
  <c r="E12" i="6"/>
  <c r="H12" i="6"/>
  <c r="E20" i="6"/>
  <c r="E28" i="6"/>
  <c r="F13" i="6"/>
  <c r="E13" i="6"/>
  <c r="E21" i="6"/>
  <c r="E29" i="6"/>
  <c r="E37" i="6"/>
  <c r="E14" i="6"/>
  <c r="E22" i="6"/>
  <c r="E30" i="6"/>
  <c r="E38" i="6"/>
  <c r="E15" i="6"/>
  <c r="E23" i="6"/>
  <c r="E31" i="6"/>
  <c r="H47" i="6"/>
  <c r="F49" i="6"/>
  <c r="E50" i="6"/>
  <c r="H55" i="6"/>
  <c r="F57" i="6"/>
  <c r="E58" i="6"/>
  <c r="H63" i="6"/>
  <c r="F65" i="6"/>
  <c r="E66" i="6"/>
  <c r="E70" i="6"/>
  <c r="E74" i="6"/>
  <c r="E78" i="6"/>
  <c r="E82" i="6"/>
  <c r="E86" i="6"/>
  <c r="E90" i="6"/>
  <c r="E94" i="6"/>
  <c r="E98" i="6"/>
  <c r="F101" i="6"/>
  <c r="E104" i="6"/>
  <c r="F109" i="6"/>
  <c r="E112" i="6"/>
  <c r="H804" i="6"/>
  <c r="H803" i="6"/>
  <c r="H802" i="6"/>
  <c r="H801" i="6"/>
  <c r="H797" i="6"/>
  <c r="H800" i="6"/>
  <c r="H798" i="6"/>
  <c r="H794" i="6"/>
  <c r="H796" i="6"/>
  <c r="H793" i="6"/>
  <c r="H788" i="6"/>
  <c r="H792" i="6"/>
  <c r="H795" i="6"/>
  <c r="H791" i="6"/>
  <c r="H787" i="6"/>
  <c r="H790" i="6"/>
  <c r="H786" i="6"/>
  <c r="H799" i="6"/>
  <c r="H785" i="6"/>
  <c r="H789" i="6"/>
  <c r="H781" i="6"/>
  <c r="H777" i="6"/>
  <c r="H780" i="6"/>
  <c r="H784" i="6"/>
  <c r="H783" i="6"/>
  <c r="H779" i="6"/>
  <c r="H782" i="6"/>
  <c r="H778" i="6"/>
  <c r="H770" i="6"/>
  <c r="H762" i="6"/>
  <c r="H769" i="6"/>
  <c r="H761" i="6"/>
  <c r="H776" i="6"/>
  <c r="H768" i="6"/>
  <c r="H767" i="6"/>
  <c r="H774" i="6"/>
  <c r="H766" i="6"/>
  <c r="H773" i="6"/>
  <c r="H765" i="6"/>
  <c r="H772" i="6"/>
  <c r="H764" i="6"/>
  <c r="H756" i="6"/>
  <c r="H753" i="6"/>
  <c r="H752" i="6"/>
  <c r="H751" i="6"/>
  <c r="H775" i="6"/>
  <c r="H771" i="6"/>
  <c r="H763" i="6"/>
  <c r="H755" i="6"/>
  <c r="H760" i="6"/>
  <c r="H759" i="6"/>
  <c r="H750" i="6"/>
  <c r="H754" i="6"/>
  <c r="H749" i="6"/>
  <c r="H748" i="6"/>
  <c r="H757" i="6"/>
  <c r="H747" i="6"/>
  <c r="H746" i="6"/>
  <c r="H745" i="6"/>
  <c r="H758" i="6"/>
  <c r="H744" i="6"/>
  <c r="H743" i="6"/>
  <c r="H733" i="6"/>
  <c r="H725" i="6"/>
  <c r="H732" i="6"/>
  <c r="H741" i="6"/>
  <c r="H740" i="6"/>
  <c r="H739" i="6"/>
  <c r="H731" i="6"/>
  <c r="H738" i="6"/>
  <c r="H730" i="6"/>
  <c r="H742" i="6"/>
  <c r="H737" i="6"/>
  <c r="H729" i="6"/>
  <c r="H736" i="6"/>
  <c r="H728" i="6"/>
  <c r="H735" i="6"/>
  <c r="H727" i="6"/>
  <c r="H734" i="6"/>
  <c r="H726" i="6"/>
  <c r="H722" i="6"/>
  <c r="H721" i="6"/>
  <c r="H720" i="6"/>
  <c r="H719" i="6"/>
  <c r="H718" i="6"/>
  <c r="H717" i="6"/>
  <c r="H716" i="6"/>
  <c r="H715" i="6"/>
  <c r="H714" i="6"/>
  <c r="H713" i="6"/>
  <c r="H712" i="6"/>
  <c r="H711" i="6"/>
  <c r="H710" i="6"/>
  <c r="H709" i="6"/>
  <c r="H708" i="6"/>
  <c r="H723" i="6"/>
  <c r="H724" i="6"/>
  <c r="H707" i="6"/>
  <c r="H706" i="6"/>
  <c r="H705" i="6"/>
  <c r="H704" i="6"/>
  <c r="H703" i="6"/>
  <c r="H702" i="6"/>
  <c r="H701" i="6"/>
  <c r="H700" i="6"/>
  <c r="H694" i="6"/>
  <c r="H690" i="6"/>
  <c r="H699" i="6"/>
  <c r="H696" i="6"/>
  <c r="H693" i="6"/>
  <c r="H698" i="6"/>
  <c r="H692" i="6"/>
  <c r="H695" i="6"/>
  <c r="H691" i="6"/>
  <c r="H689" i="6"/>
  <c r="H697" i="6"/>
  <c r="H685" i="6"/>
  <c r="H677" i="6"/>
  <c r="H669" i="6"/>
  <c r="H661" i="6"/>
  <c r="H653" i="6"/>
  <c r="H645" i="6"/>
  <c r="H684" i="6"/>
  <c r="H676" i="6"/>
  <c r="H668" i="6"/>
  <c r="H660" i="6"/>
  <c r="H652" i="6"/>
  <c r="H644" i="6"/>
  <c r="H683" i="6"/>
  <c r="H675" i="6"/>
  <c r="H667" i="6"/>
  <c r="H659" i="6"/>
  <c r="H651" i="6"/>
  <c r="H682" i="6"/>
  <c r="H674" i="6"/>
  <c r="H666" i="6"/>
  <c r="H658" i="6"/>
  <c r="H650" i="6"/>
  <c r="H681" i="6"/>
  <c r="H673" i="6"/>
  <c r="H665" i="6"/>
  <c r="H657" i="6"/>
  <c r="H649" i="6"/>
  <c r="H643" i="6"/>
  <c r="H642" i="6"/>
  <c r="H641" i="6"/>
  <c r="H640" i="6"/>
  <c r="H639" i="6"/>
  <c r="H638" i="6"/>
  <c r="H637" i="6"/>
  <c r="H636" i="6"/>
  <c r="H635" i="6"/>
  <c r="H634" i="6"/>
  <c r="H633" i="6"/>
  <c r="H632" i="6"/>
  <c r="H680" i="6"/>
  <c r="H672" i="6"/>
  <c r="H664" i="6"/>
  <c r="H656" i="6"/>
  <c r="H648" i="6"/>
  <c r="H688" i="6"/>
  <c r="H687" i="6"/>
  <c r="H679" i="6"/>
  <c r="H671" i="6"/>
  <c r="H663" i="6"/>
  <c r="H655" i="6"/>
  <c r="H647" i="6"/>
  <c r="H686" i="6"/>
  <c r="H678" i="6"/>
  <c r="H670" i="6"/>
  <c r="H662" i="6"/>
  <c r="H654" i="6"/>
  <c r="H646" i="6"/>
  <c r="H628" i="6"/>
  <c r="H624" i="6"/>
  <c r="H620" i="6"/>
  <c r="H616" i="6"/>
  <c r="H611" i="6"/>
  <c r="H631" i="6"/>
  <c r="H627" i="6"/>
  <c r="H623" i="6"/>
  <c r="H619" i="6"/>
  <c r="H615" i="6"/>
  <c r="H630" i="6"/>
  <c r="H626" i="6"/>
  <c r="H622" i="6"/>
  <c r="H618" i="6"/>
  <c r="H629" i="6"/>
  <c r="H625" i="6"/>
  <c r="H621" i="6"/>
  <c r="H617" i="6"/>
  <c r="H613" i="6"/>
  <c r="H606" i="6"/>
  <c r="H598" i="6"/>
  <c r="H608" i="6"/>
  <c r="H612" i="6"/>
  <c r="H605" i="6"/>
  <c r="H604" i="6"/>
  <c r="H614" i="6"/>
  <c r="H607" i="6"/>
  <c r="H603" i="6"/>
  <c r="H595" i="6"/>
  <c r="H610" i="6"/>
  <c r="H602" i="6"/>
  <c r="H601" i="6"/>
  <c r="H600" i="6"/>
  <c r="H609" i="6"/>
  <c r="H599" i="6"/>
  <c r="H589" i="6"/>
  <c r="H585" i="6"/>
  <c r="H581" i="6"/>
  <c r="H577" i="6"/>
  <c r="H573" i="6"/>
  <c r="H569" i="6"/>
  <c r="H565" i="6"/>
  <c r="H561" i="6"/>
  <c r="H594" i="6"/>
  <c r="H593" i="6"/>
  <c r="H588" i="6"/>
  <c r="H584" i="6"/>
  <c r="H580" i="6"/>
  <c r="H576" i="6"/>
  <c r="H572" i="6"/>
  <c r="H568" i="6"/>
  <c r="H564" i="6"/>
  <c r="H560" i="6"/>
  <c r="H592" i="6"/>
  <c r="H551" i="6"/>
  <c r="H550" i="6"/>
  <c r="H549" i="6"/>
  <c r="H548" i="6"/>
  <c r="H547" i="6"/>
  <c r="H546" i="6"/>
  <c r="H545" i="6"/>
  <c r="H544" i="6"/>
  <c r="H543" i="6"/>
  <c r="H542" i="6"/>
  <c r="H541" i="6"/>
  <c r="H591" i="6"/>
  <c r="H587" i="6"/>
  <c r="H583" i="6"/>
  <c r="H579" i="6"/>
  <c r="H575" i="6"/>
  <c r="H571" i="6"/>
  <c r="H567" i="6"/>
  <c r="H563" i="6"/>
  <c r="H559" i="6"/>
  <c r="H597" i="6"/>
  <c r="H590" i="6"/>
  <c r="H586" i="6"/>
  <c r="H582" i="6"/>
  <c r="H578" i="6"/>
  <c r="H574" i="6"/>
  <c r="H570" i="6"/>
  <c r="H566" i="6"/>
  <c r="H562" i="6"/>
  <c r="H558" i="6"/>
  <c r="H596" i="6"/>
  <c r="H555" i="6"/>
  <c r="H537" i="6"/>
  <c r="H552" i="6"/>
  <c r="H557" i="6"/>
  <c r="H556" i="6"/>
  <c r="H553" i="6"/>
  <c r="H534"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540" i="6"/>
  <c r="H554" i="6"/>
  <c r="H539" i="6"/>
  <c r="H538" i="6"/>
  <c r="H533" i="6"/>
  <c r="H494" i="6"/>
  <c r="H493"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536" i="6"/>
  <c r="H497" i="6"/>
  <c r="H535" i="6"/>
  <c r="H496" i="6"/>
  <c r="H495" i="6"/>
  <c r="H452" i="6"/>
  <c r="H451" i="6"/>
  <c r="H450" i="6"/>
  <c r="H449" i="6"/>
  <c r="H456" i="6"/>
  <c r="H448" i="6"/>
  <c r="H455" i="6"/>
  <c r="H447" i="6"/>
  <c r="H454" i="6"/>
  <c r="H492" i="6"/>
  <c r="H453"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4" i="6"/>
  <c r="H396" i="6"/>
  <c r="H403" i="6"/>
  <c r="H402" i="6"/>
  <c r="H394" i="6"/>
  <c r="H401" i="6"/>
  <c r="H393" i="6"/>
  <c r="H408" i="6"/>
  <c r="H400" i="6"/>
  <c r="H392" i="6"/>
  <c r="H407" i="6"/>
  <c r="H399" i="6"/>
  <c r="H391" i="6"/>
  <c r="H389" i="6"/>
  <c r="H388" i="6"/>
  <c r="H387" i="6"/>
  <c r="H386" i="6"/>
  <c r="H385" i="6"/>
  <c r="H406" i="6"/>
  <c r="H397" i="6"/>
  <c r="H395" i="6"/>
  <c r="H398" i="6"/>
  <c r="H405" i="6"/>
  <c r="H390" i="6"/>
  <c r="H380" i="6"/>
  <c r="H376" i="6"/>
  <c r="H372" i="6"/>
  <c r="H368" i="6"/>
  <c r="H364" i="6"/>
  <c r="H356" i="6"/>
  <c r="H348" i="6"/>
  <c r="H340" i="6"/>
  <c r="H332" i="6"/>
  <c r="H324" i="6"/>
  <c r="H316" i="6"/>
  <c r="H309" i="6"/>
  <c r="H308" i="6"/>
  <c r="H307" i="6"/>
  <c r="H306" i="6"/>
  <c r="H355" i="6"/>
  <c r="H347" i="6"/>
  <c r="H339" i="6"/>
  <c r="H331" i="6"/>
  <c r="H379" i="6"/>
  <c r="H375" i="6"/>
  <c r="H371" i="6"/>
  <c r="H367" i="6"/>
  <c r="H363" i="6"/>
  <c r="H362" i="6"/>
  <c r="H354" i="6"/>
  <c r="H346" i="6"/>
  <c r="H338" i="6"/>
  <c r="H330" i="6"/>
  <c r="H322" i="6"/>
  <c r="H314" i="6"/>
  <c r="H361" i="6"/>
  <c r="H353" i="6"/>
  <c r="H345" i="6"/>
  <c r="H337" i="6"/>
  <c r="H329" i="6"/>
  <c r="H321" i="6"/>
  <c r="H384" i="6"/>
  <c r="H378" i="6"/>
  <c r="H374" i="6"/>
  <c r="H370" i="6"/>
  <c r="H366" i="6"/>
  <c r="H360" i="6"/>
  <c r="H352" i="6"/>
  <c r="H344" i="6"/>
  <c r="H336" i="6"/>
  <c r="H328" i="6"/>
  <c r="H320" i="6"/>
  <c r="H312" i="6"/>
  <c r="H383" i="6"/>
  <c r="H359" i="6"/>
  <c r="H351" i="6"/>
  <c r="H343" i="6"/>
  <c r="H335" i="6"/>
  <c r="H382" i="6"/>
  <c r="H377" i="6"/>
  <c r="H373" i="6"/>
  <c r="H369" i="6"/>
  <c r="H365" i="6"/>
  <c r="H358" i="6"/>
  <c r="H350" i="6"/>
  <c r="H342" i="6"/>
  <c r="H334" i="6"/>
  <c r="H326" i="6"/>
  <c r="H318" i="6"/>
  <c r="H310" i="6"/>
  <c r="H381" i="6"/>
  <c r="H357" i="6"/>
  <c r="H349" i="6"/>
  <c r="H341" i="6"/>
  <c r="H333" i="6"/>
  <c r="H325" i="6"/>
  <c r="H317" i="6"/>
  <c r="H323" i="6"/>
  <c r="H313" i="6"/>
  <c r="H305" i="6"/>
  <c r="H297" i="6"/>
  <c r="H296" i="6"/>
  <c r="H327" i="6"/>
  <c r="H311" i="6"/>
  <c r="H304"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303" i="6"/>
  <c r="H301" i="6"/>
  <c r="H300" i="6"/>
  <c r="H315" i="6"/>
  <c r="H302" i="6"/>
  <c r="H299" i="6"/>
  <c r="H319" i="6"/>
  <c r="H298" i="6"/>
  <c r="H229" i="6"/>
  <c r="H221" i="6"/>
  <c r="H213" i="6"/>
  <c r="H205" i="6"/>
  <c r="H228" i="6"/>
  <c r="H220" i="6"/>
  <c r="H212" i="6"/>
  <c r="H204" i="6"/>
  <c r="H227" i="6"/>
  <c r="H219" i="6"/>
  <c r="H211" i="6"/>
  <c r="H203"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226" i="6"/>
  <c r="H218" i="6"/>
  <c r="H210" i="6"/>
  <c r="H202" i="6"/>
  <c r="H225" i="6"/>
  <c r="H217" i="6"/>
  <c r="H209" i="6"/>
  <c r="H224" i="6"/>
  <c r="H216" i="6"/>
  <c r="H208" i="6"/>
  <c r="H231" i="6"/>
  <c r="H223" i="6"/>
  <c r="H215" i="6"/>
  <c r="H207" i="6"/>
  <c r="H230" i="6"/>
  <c r="H222" i="6"/>
  <c r="H214" i="6"/>
  <c r="H206" i="6"/>
  <c r="H159" i="6"/>
  <c r="H155" i="6"/>
  <c r="H151" i="6"/>
  <c r="H147" i="6"/>
  <c r="H143" i="6"/>
  <c r="H139" i="6"/>
  <c r="H135" i="6"/>
  <c r="H158" i="6"/>
  <c r="H154" i="6"/>
  <c r="H150" i="6"/>
  <c r="H146" i="6"/>
  <c r="H142" i="6"/>
  <c r="H138" i="6"/>
  <c r="H134"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157" i="6"/>
  <c r="H153" i="6"/>
  <c r="H149" i="6"/>
  <c r="H145" i="6"/>
  <c r="H141" i="6"/>
  <c r="H137" i="6"/>
  <c r="H133" i="6"/>
  <c r="H161" i="6"/>
  <c r="H160" i="6"/>
  <c r="H156" i="6"/>
  <c r="H152" i="6"/>
  <c r="H148" i="6"/>
  <c r="H144" i="6"/>
  <c r="H140" i="6"/>
  <c r="H136"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8" i="6"/>
  <c r="F50" i="6"/>
  <c r="E51" i="6"/>
  <c r="H56" i="6"/>
  <c r="F58" i="6"/>
  <c r="E59" i="6"/>
  <c r="H64" i="6"/>
  <c r="F66" i="6"/>
  <c r="F70" i="6"/>
  <c r="F74" i="6"/>
  <c r="F78" i="6"/>
  <c r="F82" i="6"/>
  <c r="F86" i="6"/>
  <c r="F90" i="6"/>
  <c r="F94" i="6"/>
  <c r="F98" i="6"/>
  <c r="E99" i="6"/>
  <c r="F104" i="6"/>
  <c r="E107" i="6"/>
  <c r="F112" i="6"/>
  <c r="E115" i="6"/>
  <c r="AF4" i="6"/>
  <c r="H49" i="6"/>
  <c r="F51" i="6"/>
  <c r="E52" i="6"/>
  <c r="H57" i="6"/>
  <c r="F59" i="6"/>
  <c r="E60" i="6"/>
  <c r="H65" i="6"/>
  <c r="E67" i="6"/>
  <c r="E71" i="6"/>
  <c r="E75" i="6"/>
  <c r="E79" i="6"/>
  <c r="E83" i="6"/>
  <c r="E87" i="6"/>
  <c r="E91" i="6"/>
  <c r="E95" i="6"/>
  <c r="F99" i="6"/>
  <c r="E102" i="6"/>
  <c r="F107" i="6"/>
  <c r="P4" i="6"/>
  <c r="X4" i="6"/>
  <c r="E802" i="6"/>
  <c r="F798" i="6"/>
  <c r="F794" i="6"/>
  <c r="F804" i="6"/>
  <c r="E798" i="6"/>
  <c r="E804" i="6"/>
  <c r="F801" i="6"/>
  <c r="E801" i="6"/>
  <c r="F803" i="6"/>
  <c r="F800" i="6"/>
  <c r="E803" i="6"/>
  <c r="E800" i="6"/>
  <c r="E796" i="6"/>
  <c r="F793" i="6"/>
  <c r="E792" i="6"/>
  <c r="F799" i="6"/>
  <c r="F795" i="6"/>
  <c r="E793" i="6"/>
  <c r="F802" i="6"/>
  <c r="F797" i="6"/>
  <c r="E790" i="6"/>
  <c r="E786" i="6"/>
  <c r="F785" i="6"/>
  <c r="F784" i="6"/>
  <c r="F783" i="6"/>
  <c r="F782" i="6"/>
  <c r="F781" i="6"/>
  <c r="F780" i="6"/>
  <c r="F779" i="6"/>
  <c r="F778" i="6"/>
  <c r="F777" i="6"/>
  <c r="E797" i="6"/>
  <c r="F789" i="6"/>
  <c r="E785" i="6"/>
  <c r="E784" i="6"/>
  <c r="E789" i="6"/>
  <c r="F796" i="6"/>
  <c r="F788" i="6"/>
  <c r="E795" i="6"/>
  <c r="F792" i="6"/>
  <c r="E788" i="6"/>
  <c r="F791" i="6"/>
  <c r="F787" i="6"/>
  <c r="E794" i="6"/>
  <c r="E791" i="6"/>
  <c r="E787" i="6"/>
  <c r="E799" i="6"/>
  <c r="F790" i="6"/>
  <c r="F786" i="6"/>
  <c r="E776" i="6"/>
  <c r="E782" i="6"/>
  <c r="E778" i="6"/>
  <c r="E781" i="6"/>
  <c r="E777" i="6"/>
  <c r="F774" i="6"/>
  <c r="F773" i="6"/>
  <c r="F772" i="6"/>
  <c r="F771" i="6"/>
  <c r="F770" i="6"/>
  <c r="F769" i="6"/>
  <c r="F768" i="6"/>
  <c r="F767" i="6"/>
  <c r="F766" i="6"/>
  <c r="F765" i="6"/>
  <c r="F764" i="6"/>
  <c r="F763" i="6"/>
  <c r="F762" i="6"/>
  <c r="F761" i="6"/>
  <c r="F760" i="6"/>
  <c r="F759" i="6"/>
  <c r="F758" i="6"/>
  <c r="F757" i="6"/>
  <c r="F756" i="6"/>
  <c r="F755" i="6"/>
  <c r="F754" i="6"/>
  <c r="E780" i="6"/>
  <c r="E783" i="6"/>
  <c r="E779" i="6"/>
  <c r="F776" i="6"/>
  <c r="F775" i="6"/>
  <c r="E772" i="6"/>
  <c r="E764" i="6"/>
  <c r="E775" i="6"/>
  <c r="E771" i="6"/>
  <c r="E763" i="6"/>
  <c r="E770" i="6"/>
  <c r="E762" i="6"/>
  <c r="E769" i="6"/>
  <c r="E761" i="6"/>
  <c r="E768" i="6"/>
  <c r="E767" i="6"/>
  <c r="E774" i="6"/>
  <c r="E766" i="6"/>
  <c r="E758" i="6"/>
  <c r="E773" i="6"/>
  <c r="E765" i="6"/>
  <c r="E757" i="6"/>
  <c r="E759" i="6"/>
  <c r="F753" i="6"/>
  <c r="E760" i="6"/>
  <c r="E756" i="6"/>
  <c r="E751" i="6"/>
  <c r="F752" i="6"/>
  <c r="E755" i="6"/>
  <c r="E752" i="6"/>
  <c r="E754" i="6"/>
  <c r="F751" i="6"/>
  <c r="F750" i="6"/>
  <c r="E750" i="6"/>
  <c r="F749" i="6"/>
  <c r="E749" i="6"/>
  <c r="F748" i="6"/>
  <c r="E753" i="6"/>
  <c r="E748" i="6"/>
  <c r="F747" i="6"/>
  <c r="E747" i="6"/>
  <c r="F746" i="6"/>
  <c r="F741" i="6"/>
  <c r="F740" i="6"/>
  <c r="F739" i="6"/>
  <c r="F738" i="6"/>
  <c r="F737" i="6"/>
  <c r="F736" i="6"/>
  <c r="F735" i="6"/>
  <c r="F734" i="6"/>
  <c r="F733" i="6"/>
  <c r="F732" i="6"/>
  <c r="F731" i="6"/>
  <c r="F730" i="6"/>
  <c r="F729" i="6"/>
  <c r="F728" i="6"/>
  <c r="F727" i="6"/>
  <c r="F726" i="6"/>
  <c r="F725" i="6"/>
  <c r="F724" i="6"/>
  <c r="F723" i="6"/>
  <c r="E746" i="6"/>
  <c r="F745" i="6"/>
  <c r="E741" i="6"/>
  <c r="E740" i="6"/>
  <c r="F744" i="6"/>
  <c r="E735" i="6"/>
  <c r="E727" i="6"/>
  <c r="E744" i="6"/>
  <c r="E734" i="6"/>
  <c r="E726" i="6"/>
  <c r="E733" i="6"/>
  <c r="F743" i="6"/>
  <c r="E732" i="6"/>
  <c r="E743" i="6"/>
  <c r="E739" i="6"/>
  <c r="E731" i="6"/>
  <c r="E723" i="6"/>
  <c r="E738" i="6"/>
  <c r="E730" i="6"/>
  <c r="F742" i="6"/>
  <c r="E737" i="6"/>
  <c r="E729" i="6"/>
  <c r="E745" i="6"/>
  <c r="E742" i="6"/>
  <c r="E736" i="6"/>
  <c r="E728" i="6"/>
  <c r="E717" i="6"/>
  <c r="F716" i="6"/>
  <c r="E709" i="6"/>
  <c r="F708" i="6"/>
  <c r="E716" i="6"/>
  <c r="F715" i="6"/>
  <c r="E715" i="6"/>
  <c r="F714" i="6"/>
  <c r="F721" i="6"/>
  <c r="E714" i="6"/>
  <c r="F713" i="6"/>
  <c r="F722" i="6"/>
  <c r="E721" i="6"/>
  <c r="F720" i="6"/>
  <c r="E713" i="6"/>
  <c r="F712" i="6"/>
  <c r="E724" i="6"/>
  <c r="E722" i="6"/>
  <c r="E720" i="6"/>
  <c r="F719" i="6"/>
  <c r="E712" i="6"/>
  <c r="F711" i="6"/>
  <c r="E719" i="6"/>
  <c r="F718" i="6"/>
  <c r="E711" i="6"/>
  <c r="F710" i="6"/>
  <c r="F707" i="6"/>
  <c r="F706" i="6"/>
  <c r="F705" i="6"/>
  <c r="F704" i="6"/>
  <c r="F703" i="6"/>
  <c r="F702" i="6"/>
  <c r="F701" i="6"/>
  <c r="F700" i="6"/>
  <c r="F699" i="6"/>
  <c r="F698" i="6"/>
  <c r="F697" i="6"/>
  <c r="F696" i="6"/>
  <c r="F695" i="6"/>
  <c r="F694" i="6"/>
  <c r="F693" i="6"/>
  <c r="E725" i="6"/>
  <c r="E718" i="6"/>
  <c r="F717" i="6"/>
  <c r="E710" i="6"/>
  <c r="F709" i="6"/>
  <c r="E707" i="6"/>
  <c r="E706" i="6"/>
  <c r="E705" i="6"/>
  <c r="E704" i="6"/>
  <c r="E702" i="6"/>
  <c r="E700" i="6"/>
  <c r="F691" i="6"/>
  <c r="E697" i="6"/>
  <c r="E708" i="6"/>
  <c r="E694" i="6"/>
  <c r="E699" i="6"/>
  <c r="E703" i="6"/>
  <c r="E701" i="6"/>
  <c r="E696" i="6"/>
  <c r="E693" i="6"/>
  <c r="E698" i="6"/>
  <c r="F692" i="6"/>
  <c r="E695" i="6"/>
  <c r="E692" i="6"/>
  <c r="F688" i="6"/>
  <c r="F687" i="6"/>
  <c r="E680" i="6"/>
  <c r="F679" i="6"/>
  <c r="E672" i="6"/>
  <c r="F671" i="6"/>
  <c r="E664" i="6"/>
  <c r="F663" i="6"/>
  <c r="E656" i="6"/>
  <c r="F655" i="6"/>
  <c r="E648" i="6"/>
  <c r="F647" i="6"/>
  <c r="E688" i="6"/>
  <c r="E687" i="6"/>
  <c r="F686" i="6"/>
  <c r="E679" i="6"/>
  <c r="F678" i="6"/>
  <c r="E671" i="6"/>
  <c r="F670" i="6"/>
  <c r="E663" i="6"/>
  <c r="F662" i="6"/>
  <c r="E655" i="6"/>
  <c r="F654" i="6"/>
  <c r="E647" i="6"/>
  <c r="F646" i="6"/>
  <c r="E686" i="6"/>
  <c r="F685" i="6"/>
  <c r="E678" i="6"/>
  <c r="F677" i="6"/>
  <c r="E670" i="6"/>
  <c r="F669" i="6"/>
  <c r="E662" i="6"/>
  <c r="F661" i="6"/>
  <c r="E654" i="6"/>
  <c r="F653" i="6"/>
  <c r="E646" i="6"/>
  <c r="F645" i="6"/>
  <c r="E685" i="6"/>
  <c r="F684" i="6"/>
  <c r="E677" i="6"/>
  <c r="F676" i="6"/>
  <c r="E669" i="6"/>
  <c r="F668" i="6"/>
  <c r="E661" i="6"/>
  <c r="F660" i="6"/>
  <c r="E653" i="6"/>
  <c r="F652" i="6"/>
  <c r="E645" i="6"/>
  <c r="F644" i="6"/>
  <c r="F689" i="6"/>
  <c r="E684" i="6"/>
  <c r="F683" i="6"/>
  <c r="E676" i="6"/>
  <c r="F675" i="6"/>
  <c r="E668" i="6"/>
  <c r="F667" i="6"/>
  <c r="E660" i="6"/>
  <c r="F659" i="6"/>
  <c r="E652" i="6"/>
  <c r="F651" i="6"/>
  <c r="E644" i="6"/>
  <c r="F690" i="6"/>
  <c r="E689" i="6"/>
  <c r="E683" i="6"/>
  <c r="F682" i="6"/>
  <c r="E675" i="6"/>
  <c r="F674" i="6"/>
  <c r="E667" i="6"/>
  <c r="F666" i="6"/>
  <c r="E659" i="6"/>
  <c r="F658" i="6"/>
  <c r="E651" i="6"/>
  <c r="F650" i="6"/>
  <c r="E690" i="6"/>
  <c r="E682" i="6"/>
  <c r="F681" i="6"/>
  <c r="E674" i="6"/>
  <c r="F673" i="6"/>
  <c r="E666" i="6"/>
  <c r="F665" i="6"/>
  <c r="E658" i="6"/>
  <c r="F657" i="6"/>
  <c r="E650" i="6"/>
  <c r="F649" i="6"/>
  <c r="F643" i="6"/>
  <c r="F642" i="6"/>
  <c r="F641" i="6"/>
  <c r="F640" i="6"/>
  <c r="F639" i="6"/>
  <c r="F638" i="6"/>
  <c r="F637" i="6"/>
  <c r="F636" i="6"/>
  <c r="F635" i="6"/>
  <c r="F634" i="6"/>
  <c r="F633" i="6"/>
  <c r="F632" i="6"/>
  <c r="F631" i="6"/>
  <c r="F630" i="6"/>
  <c r="F629" i="6"/>
  <c r="F628" i="6"/>
  <c r="F627" i="6"/>
  <c r="F626" i="6"/>
  <c r="F625" i="6"/>
  <c r="F624" i="6"/>
  <c r="F623" i="6"/>
  <c r="F622" i="6"/>
  <c r="F621" i="6"/>
  <c r="F620" i="6"/>
  <c r="F619" i="6"/>
  <c r="F618" i="6"/>
  <c r="F617" i="6"/>
  <c r="F616" i="6"/>
  <c r="F615" i="6"/>
  <c r="F614" i="6"/>
  <c r="F613" i="6"/>
  <c r="F612" i="6"/>
  <c r="F611" i="6"/>
  <c r="F610" i="6"/>
  <c r="F609" i="6"/>
  <c r="F608" i="6"/>
  <c r="F607" i="6"/>
  <c r="F606" i="6"/>
  <c r="E691" i="6"/>
  <c r="E681" i="6"/>
  <c r="F680" i="6"/>
  <c r="E673" i="6"/>
  <c r="F672" i="6"/>
  <c r="E665" i="6"/>
  <c r="F664" i="6"/>
  <c r="E657" i="6"/>
  <c r="F656" i="6"/>
  <c r="E649" i="6"/>
  <c r="F648" i="6"/>
  <c r="E643" i="6"/>
  <c r="E642" i="6"/>
  <c r="E641" i="6"/>
  <c r="E640" i="6"/>
  <c r="E639" i="6"/>
  <c r="E637" i="6"/>
  <c r="E632" i="6"/>
  <c r="E629" i="6"/>
  <c r="E625" i="6"/>
  <c r="E621" i="6"/>
  <c r="E617" i="6"/>
  <c r="E613" i="6"/>
  <c r="E634" i="6"/>
  <c r="E628" i="6"/>
  <c r="E624" i="6"/>
  <c r="E620" i="6"/>
  <c r="E616" i="6"/>
  <c r="E611" i="6"/>
  <c r="E638" i="6"/>
  <c r="E636" i="6"/>
  <c r="E633" i="6"/>
  <c r="E631" i="6"/>
  <c r="E627" i="6"/>
  <c r="E623" i="6"/>
  <c r="E619" i="6"/>
  <c r="E615" i="6"/>
  <c r="E609" i="6"/>
  <c r="E635" i="6"/>
  <c r="E630" i="6"/>
  <c r="E626" i="6"/>
  <c r="E622" i="6"/>
  <c r="E618" i="6"/>
  <c r="E607" i="6"/>
  <c r="E605" i="6"/>
  <c r="E614" i="6"/>
  <c r="E610" i="6"/>
  <c r="E601" i="6"/>
  <c r="F600" i="6"/>
  <c r="F594" i="6"/>
  <c r="F593" i="6"/>
  <c r="F592" i="6"/>
  <c r="F591" i="6"/>
  <c r="F590" i="6"/>
  <c r="F589" i="6"/>
  <c r="F588" i="6"/>
  <c r="F587" i="6"/>
  <c r="F586" i="6"/>
  <c r="F585" i="6"/>
  <c r="F584" i="6"/>
  <c r="F583" i="6"/>
  <c r="F582" i="6"/>
  <c r="F581" i="6"/>
  <c r="F580" i="6"/>
  <c r="F579" i="6"/>
  <c r="F578" i="6"/>
  <c r="F577" i="6"/>
  <c r="F576" i="6"/>
  <c r="F575" i="6"/>
  <c r="F574" i="6"/>
  <c r="F573" i="6"/>
  <c r="F572" i="6"/>
  <c r="F571" i="6"/>
  <c r="F570" i="6"/>
  <c r="F569" i="6"/>
  <c r="F568" i="6"/>
  <c r="F567" i="6"/>
  <c r="F566" i="6"/>
  <c r="F565" i="6"/>
  <c r="F564" i="6"/>
  <c r="F563" i="6"/>
  <c r="F562" i="6"/>
  <c r="F561" i="6"/>
  <c r="F560" i="6"/>
  <c r="F559" i="6"/>
  <c r="F558" i="6"/>
  <c r="F557" i="6"/>
  <c r="F556" i="6"/>
  <c r="F555" i="6"/>
  <c r="F554" i="6"/>
  <c r="F553" i="6"/>
  <c r="F552" i="6"/>
  <c r="E600" i="6"/>
  <c r="F599" i="6"/>
  <c r="E599" i="6"/>
  <c r="F598" i="6"/>
  <c r="E612" i="6"/>
  <c r="E608" i="6"/>
  <c r="E598" i="6"/>
  <c r="F597" i="6"/>
  <c r="F605" i="6"/>
  <c r="F604" i="6"/>
  <c r="E597" i="6"/>
  <c r="F596" i="6"/>
  <c r="E604" i="6"/>
  <c r="F603" i="6"/>
  <c r="E606" i="6"/>
  <c r="E603" i="6"/>
  <c r="F602" i="6"/>
  <c r="E602" i="6"/>
  <c r="F601" i="6"/>
  <c r="E596" i="6"/>
  <c r="F595" i="6"/>
  <c r="E590" i="6"/>
  <c r="E586" i="6"/>
  <c r="E582" i="6"/>
  <c r="E578" i="6"/>
  <c r="E574" i="6"/>
  <c r="E570" i="6"/>
  <c r="E566" i="6"/>
  <c r="E562" i="6"/>
  <c r="E558" i="6"/>
  <c r="E595" i="6"/>
  <c r="E594" i="6"/>
  <c r="E589" i="6"/>
  <c r="E585" i="6"/>
  <c r="E581" i="6"/>
  <c r="E577" i="6"/>
  <c r="E573" i="6"/>
  <c r="E569" i="6"/>
  <c r="E565" i="6"/>
  <c r="E561" i="6"/>
  <c r="E593" i="6"/>
  <c r="E592" i="6"/>
  <c r="E588" i="6"/>
  <c r="E584" i="6"/>
  <c r="E580" i="6"/>
  <c r="E576" i="6"/>
  <c r="E572" i="6"/>
  <c r="E568" i="6"/>
  <c r="E564" i="6"/>
  <c r="E560" i="6"/>
  <c r="E591" i="6"/>
  <c r="E587" i="6"/>
  <c r="E583" i="6"/>
  <c r="E579" i="6"/>
  <c r="E575" i="6"/>
  <c r="E571" i="6"/>
  <c r="E567" i="6"/>
  <c r="E563" i="6"/>
  <c r="E559" i="6"/>
  <c r="E550" i="6"/>
  <c r="E546" i="6"/>
  <c r="E542" i="6"/>
  <c r="E540" i="6"/>
  <c r="F539" i="6"/>
  <c r="F549" i="6"/>
  <c r="F545" i="6"/>
  <c r="F541" i="6"/>
  <c r="E539" i="6"/>
  <c r="F538" i="6"/>
  <c r="E555" i="6"/>
  <c r="E552" i="6"/>
  <c r="E549" i="6"/>
  <c r="E545" i="6"/>
  <c r="E541" i="6"/>
  <c r="E538" i="6"/>
  <c r="E557" i="6"/>
  <c r="F548" i="6"/>
  <c r="F544" i="6"/>
  <c r="E537" i="6"/>
  <c r="F536" i="6"/>
  <c r="E556" i="6"/>
  <c r="E548" i="6"/>
  <c r="E544" i="6"/>
  <c r="E553" i="6"/>
  <c r="F551" i="6"/>
  <c r="F547" i="6"/>
  <c r="F543" i="6"/>
  <c r="E551" i="6"/>
  <c r="E547" i="6"/>
  <c r="E543" i="6"/>
  <c r="E534" i="6"/>
  <c r="F533" i="6"/>
  <c r="E554" i="6"/>
  <c r="F550" i="6"/>
  <c r="F546" i="6"/>
  <c r="F542" i="6"/>
  <c r="F540" i="6"/>
  <c r="E533" i="6"/>
  <c r="F537" i="6"/>
  <c r="E535" i="6"/>
  <c r="F534" i="6"/>
  <c r="F529" i="6"/>
  <c r="F525" i="6"/>
  <c r="F521" i="6"/>
  <c r="F517" i="6"/>
  <c r="F513" i="6"/>
  <c r="F509" i="6"/>
  <c r="F505" i="6"/>
  <c r="F501" i="6"/>
  <c r="E497" i="6"/>
  <c r="F496" i="6"/>
  <c r="E529" i="6"/>
  <c r="E525" i="6"/>
  <c r="E521" i="6"/>
  <c r="E517" i="6"/>
  <c r="E513" i="6"/>
  <c r="E509" i="6"/>
  <c r="E505" i="6"/>
  <c r="E501" i="6"/>
  <c r="E496" i="6"/>
  <c r="F495" i="6"/>
  <c r="F532" i="6"/>
  <c r="F528" i="6"/>
  <c r="F524" i="6"/>
  <c r="F520" i="6"/>
  <c r="F516" i="6"/>
  <c r="F512" i="6"/>
  <c r="F508" i="6"/>
  <c r="F504" i="6"/>
  <c r="F500" i="6"/>
  <c r="E495" i="6"/>
  <c r="F494" i="6"/>
  <c r="E532" i="6"/>
  <c r="E528" i="6"/>
  <c r="E524" i="6"/>
  <c r="E520" i="6"/>
  <c r="E516" i="6"/>
  <c r="E512" i="6"/>
  <c r="E508" i="6"/>
  <c r="E504" i="6"/>
  <c r="E500" i="6"/>
  <c r="E494" i="6"/>
  <c r="F493" i="6"/>
  <c r="F531" i="6"/>
  <c r="F527" i="6"/>
  <c r="F523" i="6"/>
  <c r="F519" i="6"/>
  <c r="F515" i="6"/>
  <c r="F511" i="6"/>
  <c r="F507" i="6"/>
  <c r="F503" i="6"/>
  <c r="F499" i="6"/>
  <c r="E493" i="6"/>
  <c r="F492" i="6"/>
  <c r="E531" i="6"/>
  <c r="E527" i="6"/>
  <c r="E523" i="6"/>
  <c r="E519" i="6"/>
  <c r="E515" i="6"/>
  <c r="E511" i="6"/>
  <c r="E507" i="6"/>
  <c r="E503" i="6"/>
  <c r="E499" i="6"/>
  <c r="E492" i="6"/>
  <c r="F530" i="6"/>
  <c r="F526" i="6"/>
  <c r="F522" i="6"/>
  <c r="F518" i="6"/>
  <c r="F514" i="6"/>
  <c r="F510" i="6"/>
  <c r="F506" i="6"/>
  <c r="F502" i="6"/>
  <c r="F498" i="6"/>
  <c r="E536" i="6"/>
  <c r="F535" i="6"/>
  <c r="E530" i="6"/>
  <c r="E526" i="6"/>
  <c r="E522" i="6"/>
  <c r="E518" i="6"/>
  <c r="E514" i="6"/>
  <c r="E510" i="6"/>
  <c r="E506" i="6"/>
  <c r="E502" i="6"/>
  <c r="E498" i="6"/>
  <c r="F497" i="6"/>
  <c r="F488" i="6"/>
  <c r="F484" i="6"/>
  <c r="F480" i="6"/>
  <c r="F476" i="6"/>
  <c r="F472" i="6"/>
  <c r="F468" i="6"/>
  <c r="F464" i="6"/>
  <c r="F460" i="6"/>
  <c r="E455" i="6"/>
  <c r="F454" i="6"/>
  <c r="E488" i="6"/>
  <c r="E484" i="6"/>
  <c r="E480" i="6"/>
  <c r="E476" i="6"/>
  <c r="E472" i="6"/>
  <c r="E468" i="6"/>
  <c r="E464" i="6"/>
  <c r="E460" i="6"/>
  <c r="E454" i="6"/>
  <c r="F453" i="6"/>
  <c r="F446" i="6"/>
  <c r="F445" i="6"/>
  <c r="F444" i="6"/>
  <c r="F487" i="6"/>
  <c r="F483" i="6"/>
  <c r="F479" i="6"/>
  <c r="F475" i="6"/>
  <c r="F471" i="6"/>
  <c r="F467" i="6"/>
  <c r="F463" i="6"/>
  <c r="F459" i="6"/>
  <c r="E453" i="6"/>
  <c r="F452" i="6"/>
  <c r="F491" i="6"/>
  <c r="E487" i="6"/>
  <c r="E483" i="6"/>
  <c r="E479" i="6"/>
  <c r="E475" i="6"/>
  <c r="E471" i="6"/>
  <c r="E467" i="6"/>
  <c r="E463" i="6"/>
  <c r="E459" i="6"/>
  <c r="E452" i="6"/>
  <c r="F451" i="6"/>
  <c r="E491" i="6"/>
  <c r="F490" i="6"/>
  <c r="F486" i="6"/>
  <c r="F482" i="6"/>
  <c r="F478" i="6"/>
  <c r="F474" i="6"/>
  <c r="F470" i="6"/>
  <c r="F466" i="6"/>
  <c r="F462" i="6"/>
  <c r="F458" i="6"/>
  <c r="E451" i="6"/>
  <c r="F450" i="6"/>
  <c r="E490" i="6"/>
  <c r="E486" i="6"/>
  <c r="E482" i="6"/>
  <c r="E478" i="6"/>
  <c r="E474" i="6"/>
  <c r="E470" i="6"/>
  <c r="E466" i="6"/>
  <c r="E462" i="6"/>
  <c r="E458" i="6"/>
  <c r="E450" i="6"/>
  <c r="F449" i="6"/>
  <c r="F489" i="6"/>
  <c r="F485" i="6"/>
  <c r="F481" i="6"/>
  <c r="F477" i="6"/>
  <c r="F473" i="6"/>
  <c r="F469" i="6"/>
  <c r="F465" i="6"/>
  <c r="F461" i="6"/>
  <c r="F457" i="6"/>
  <c r="F456" i="6"/>
  <c r="E449" i="6"/>
  <c r="F448" i="6"/>
  <c r="E489" i="6"/>
  <c r="E485" i="6"/>
  <c r="E481" i="6"/>
  <c r="E477" i="6"/>
  <c r="E473" i="6"/>
  <c r="E469" i="6"/>
  <c r="E465" i="6"/>
  <c r="E461" i="6"/>
  <c r="E457" i="6"/>
  <c r="E456" i="6"/>
  <c r="F455" i="6"/>
  <c r="E448" i="6"/>
  <c r="F447" i="6"/>
  <c r="E444" i="6"/>
  <c r="E440" i="6"/>
  <c r="E436" i="6"/>
  <c r="E432" i="6"/>
  <c r="E428" i="6"/>
  <c r="E424" i="6"/>
  <c r="E420" i="6"/>
  <c r="E416" i="6"/>
  <c r="E412" i="6"/>
  <c r="E407" i="6"/>
  <c r="F406" i="6"/>
  <c r="E399" i="6"/>
  <c r="F398" i="6"/>
  <c r="E391" i="6"/>
  <c r="F390" i="6"/>
  <c r="E389" i="6"/>
  <c r="F443" i="6"/>
  <c r="F439" i="6"/>
  <c r="F435" i="6"/>
  <c r="F431" i="6"/>
  <c r="F427" i="6"/>
  <c r="F423" i="6"/>
  <c r="F419" i="6"/>
  <c r="F415" i="6"/>
  <c r="F411" i="6"/>
  <c r="E406" i="6"/>
  <c r="F405" i="6"/>
  <c r="E446" i="6"/>
  <c r="E443" i="6"/>
  <c r="E439" i="6"/>
  <c r="E435" i="6"/>
  <c r="E431" i="6"/>
  <c r="E427" i="6"/>
  <c r="E423" i="6"/>
  <c r="E419" i="6"/>
  <c r="E415" i="6"/>
  <c r="E411" i="6"/>
  <c r="E405" i="6"/>
  <c r="F404" i="6"/>
  <c r="E397" i="6"/>
  <c r="F396" i="6"/>
  <c r="F442" i="6"/>
  <c r="F438" i="6"/>
  <c r="F434" i="6"/>
  <c r="F430" i="6"/>
  <c r="F426" i="6"/>
  <c r="F422" i="6"/>
  <c r="F418" i="6"/>
  <c r="F414" i="6"/>
  <c r="F410" i="6"/>
  <c r="E404" i="6"/>
  <c r="F403" i="6"/>
  <c r="E396" i="6"/>
  <c r="F395" i="6"/>
  <c r="E447" i="6"/>
  <c r="E442" i="6"/>
  <c r="E438" i="6"/>
  <c r="E434" i="6"/>
  <c r="E430" i="6"/>
  <c r="E426" i="6"/>
  <c r="E422" i="6"/>
  <c r="E418" i="6"/>
  <c r="E414" i="6"/>
  <c r="E410" i="6"/>
  <c r="E403" i="6"/>
  <c r="F402" i="6"/>
  <c r="E395" i="6"/>
  <c r="F394" i="6"/>
  <c r="E445" i="6"/>
  <c r="F441" i="6"/>
  <c r="F437" i="6"/>
  <c r="F433" i="6"/>
  <c r="F429" i="6"/>
  <c r="F425" i="6"/>
  <c r="F421" i="6"/>
  <c r="F417" i="6"/>
  <c r="F413" i="6"/>
  <c r="F409" i="6"/>
  <c r="E402" i="6"/>
  <c r="F401" i="6"/>
  <c r="E394" i="6"/>
  <c r="F393" i="6"/>
  <c r="E441" i="6"/>
  <c r="E437" i="6"/>
  <c r="E433" i="6"/>
  <c r="E429" i="6"/>
  <c r="E425" i="6"/>
  <c r="E421" i="6"/>
  <c r="E417" i="6"/>
  <c r="E413" i="6"/>
  <c r="E409" i="6"/>
  <c r="F408" i="6"/>
  <c r="F397" i="6"/>
  <c r="E393" i="6"/>
  <c r="F391" i="6"/>
  <c r="F400" i="6"/>
  <c r="F384" i="6"/>
  <c r="F383" i="6"/>
  <c r="F382" i="6"/>
  <c r="F381" i="6"/>
  <c r="F380" i="6"/>
  <c r="F379" i="6"/>
  <c r="F378" i="6"/>
  <c r="F377" i="6"/>
  <c r="F376" i="6"/>
  <c r="F375" i="6"/>
  <c r="F374" i="6"/>
  <c r="F373" i="6"/>
  <c r="F372" i="6"/>
  <c r="F371" i="6"/>
  <c r="F370" i="6"/>
  <c r="F369" i="6"/>
  <c r="F368" i="6"/>
  <c r="F367" i="6"/>
  <c r="F366" i="6"/>
  <c r="F365" i="6"/>
  <c r="F364" i="6"/>
  <c r="F363" i="6"/>
  <c r="F440" i="6"/>
  <c r="F436" i="6"/>
  <c r="F432" i="6"/>
  <c r="F428" i="6"/>
  <c r="F424" i="6"/>
  <c r="F420" i="6"/>
  <c r="F416" i="6"/>
  <c r="F412" i="6"/>
  <c r="E400" i="6"/>
  <c r="E398" i="6"/>
  <c r="F392" i="6"/>
  <c r="F389" i="6"/>
  <c r="F388" i="6"/>
  <c r="E408" i="6"/>
  <c r="E392" i="6"/>
  <c r="E388" i="6"/>
  <c r="F387" i="6"/>
  <c r="F407" i="6"/>
  <c r="E390" i="6"/>
  <c r="F399" i="6"/>
  <c r="F386" i="6"/>
  <c r="E381" i="6"/>
  <c r="E377" i="6"/>
  <c r="E373" i="6"/>
  <c r="E369" i="6"/>
  <c r="E365" i="6"/>
  <c r="E359" i="6"/>
  <c r="F358" i="6"/>
  <c r="E351" i="6"/>
  <c r="F350" i="6"/>
  <c r="E343" i="6"/>
  <c r="F342" i="6"/>
  <c r="E335" i="6"/>
  <c r="F334" i="6"/>
  <c r="E327" i="6"/>
  <c r="F326" i="6"/>
  <c r="E319" i="6"/>
  <c r="F318" i="6"/>
  <c r="E311" i="6"/>
  <c r="F310" i="6"/>
  <c r="E386" i="6"/>
  <c r="E358" i="6"/>
  <c r="F357" i="6"/>
  <c r="E350" i="6"/>
  <c r="F349" i="6"/>
  <c r="E342" i="6"/>
  <c r="F341" i="6"/>
  <c r="E334" i="6"/>
  <c r="F333" i="6"/>
  <c r="E380" i="6"/>
  <c r="E376" i="6"/>
  <c r="E372" i="6"/>
  <c r="E368" i="6"/>
  <c r="E364" i="6"/>
  <c r="E357" i="6"/>
  <c r="F356" i="6"/>
  <c r="E349" i="6"/>
  <c r="F348" i="6"/>
  <c r="E341" i="6"/>
  <c r="F340" i="6"/>
  <c r="E333" i="6"/>
  <c r="F332" i="6"/>
  <c r="E325" i="6"/>
  <c r="F324" i="6"/>
  <c r="E317" i="6"/>
  <c r="F316" i="6"/>
  <c r="F309" i="6"/>
  <c r="F308" i="6"/>
  <c r="F307" i="6"/>
  <c r="F306" i="6"/>
  <c r="F305" i="6"/>
  <c r="F304" i="6"/>
  <c r="F303" i="6"/>
  <c r="F302" i="6"/>
  <c r="F301" i="6"/>
  <c r="F300" i="6"/>
  <c r="F299" i="6"/>
  <c r="F298" i="6"/>
  <c r="F297" i="6"/>
  <c r="F296" i="6"/>
  <c r="F295" i="6"/>
  <c r="E356" i="6"/>
  <c r="F355" i="6"/>
  <c r="E348" i="6"/>
  <c r="F347" i="6"/>
  <c r="E340" i="6"/>
  <c r="F339" i="6"/>
  <c r="E332" i="6"/>
  <c r="F331" i="6"/>
  <c r="E324" i="6"/>
  <c r="F323" i="6"/>
  <c r="E387" i="6"/>
  <c r="E379" i="6"/>
  <c r="E375" i="6"/>
  <c r="E371" i="6"/>
  <c r="E367" i="6"/>
  <c r="E363" i="6"/>
  <c r="F362" i="6"/>
  <c r="E355" i="6"/>
  <c r="F354" i="6"/>
  <c r="E347" i="6"/>
  <c r="F346" i="6"/>
  <c r="E339" i="6"/>
  <c r="F338" i="6"/>
  <c r="E331" i="6"/>
  <c r="F330" i="6"/>
  <c r="E323" i="6"/>
  <c r="F322" i="6"/>
  <c r="E315" i="6"/>
  <c r="F314" i="6"/>
  <c r="F385" i="6"/>
  <c r="E384" i="6"/>
  <c r="E362" i="6"/>
  <c r="F361" i="6"/>
  <c r="E354" i="6"/>
  <c r="F353" i="6"/>
  <c r="E346" i="6"/>
  <c r="F345" i="6"/>
  <c r="E338" i="6"/>
  <c r="F337" i="6"/>
  <c r="E330" i="6"/>
  <c r="E401" i="6"/>
  <c r="E385" i="6"/>
  <c r="E383" i="6"/>
  <c r="E378" i="6"/>
  <c r="E374" i="6"/>
  <c r="E370" i="6"/>
  <c r="E366" i="6"/>
  <c r="E361" i="6"/>
  <c r="F360" i="6"/>
  <c r="E353" i="6"/>
  <c r="F352" i="6"/>
  <c r="E345" i="6"/>
  <c r="F344" i="6"/>
  <c r="E337" i="6"/>
  <c r="F336" i="6"/>
  <c r="E329" i="6"/>
  <c r="F328" i="6"/>
  <c r="E321" i="6"/>
  <c r="F320" i="6"/>
  <c r="E313" i="6"/>
  <c r="F312" i="6"/>
  <c r="E382" i="6"/>
  <c r="E360" i="6"/>
  <c r="F359" i="6"/>
  <c r="E352" i="6"/>
  <c r="F351" i="6"/>
  <c r="E344" i="6"/>
  <c r="F343" i="6"/>
  <c r="E336" i="6"/>
  <c r="F335" i="6"/>
  <c r="E328" i="6"/>
  <c r="F327" i="6"/>
  <c r="E320" i="6"/>
  <c r="F319" i="6"/>
  <c r="F321" i="6"/>
  <c r="E310" i="6"/>
  <c r="E306" i="6"/>
  <c r="E302" i="6"/>
  <c r="E299" i="6"/>
  <c r="F313" i="6"/>
  <c r="E298" i="6"/>
  <c r="F325" i="6"/>
  <c r="E308" i="6"/>
  <c r="E305" i="6"/>
  <c r="E297" i="6"/>
  <c r="E318" i="6"/>
  <c r="E316" i="6"/>
  <c r="F311" i="6"/>
  <c r="E296" i="6"/>
  <c r="F329" i="6"/>
  <c r="E322" i="6"/>
  <c r="E314" i="6"/>
  <c r="E304" i="6"/>
  <c r="E295" i="6"/>
  <c r="E307" i="6"/>
  <c r="F294" i="6"/>
  <c r="F293" i="6"/>
  <c r="F292" i="6"/>
  <c r="F291" i="6"/>
  <c r="F290" i="6"/>
  <c r="F289" i="6"/>
  <c r="F288" i="6"/>
  <c r="F287" i="6"/>
  <c r="F286" i="6"/>
  <c r="F285" i="6"/>
  <c r="F284" i="6"/>
  <c r="F283" i="6"/>
  <c r="F282" i="6"/>
  <c r="F281" i="6"/>
  <c r="E326" i="6"/>
  <c r="E312" i="6"/>
  <c r="E303" i="6"/>
  <c r="E301" i="6"/>
  <c r="E294" i="6"/>
  <c r="E293" i="6"/>
  <c r="E292" i="6"/>
  <c r="F317" i="6"/>
  <c r="F315" i="6"/>
  <c r="E309" i="6"/>
  <c r="E300" i="6"/>
  <c r="E291" i="6"/>
  <c r="E289" i="6"/>
  <c r="E287" i="6"/>
  <c r="E285" i="6"/>
  <c r="E283" i="6"/>
  <c r="E281" i="6"/>
  <c r="F278" i="6"/>
  <c r="E273" i="6"/>
  <c r="E269" i="6"/>
  <c r="E265" i="6"/>
  <c r="E261" i="6"/>
  <c r="E257" i="6"/>
  <c r="E253" i="6"/>
  <c r="E249" i="6"/>
  <c r="E245" i="6"/>
  <c r="E241" i="6"/>
  <c r="E237" i="6"/>
  <c r="E233" i="6"/>
  <c r="F231" i="6"/>
  <c r="E224" i="6"/>
  <c r="F223" i="6"/>
  <c r="E216" i="6"/>
  <c r="F215" i="6"/>
  <c r="E208" i="6"/>
  <c r="F207" i="6"/>
  <c r="E278" i="6"/>
  <c r="F275" i="6"/>
  <c r="F268" i="6"/>
  <c r="F264" i="6"/>
  <c r="F260" i="6"/>
  <c r="F256" i="6"/>
  <c r="F252" i="6"/>
  <c r="F248" i="6"/>
  <c r="F244" i="6"/>
  <c r="F240" i="6"/>
  <c r="F236" i="6"/>
  <c r="F232" i="6"/>
  <c r="E231" i="6"/>
  <c r="F230" i="6"/>
  <c r="E223" i="6"/>
  <c r="F222" i="6"/>
  <c r="E215" i="6"/>
  <c r="F214" i="6"/>
  <c r="E207" i="6"/>
  <c r="F206" i="6"/>
  <c r="F280" i="6"/>
  <c r="E275" i="6"/>
  <c r="F272" i="6"/>
  <c r="E268" i="6"/>
  <c r="E264" i="6"/>
  <c r="E260" i="6"/>
  <c r="E256" i="6"/>
  <c r="E252" i="6"/>
  <c r="E248" i="6"/>
  <c r="E244" i="6"/>
  <c r="E240" i="6"/>
  <c r="E236" i="6"/>
  <c r="E232" i="6"/>
  <c r="E230" i="6"/>
  <c r="F229" i="6"/>
  <c r="E222" i="6"/>
  <c r="F221" i="6"/>
  <c r="E214" i="6"/>
  <c r="F213" i="6"/>
  <c r="E206" i="6"/>
  <c r="F205" i="6"/>
  <c r="E280" i="6"/>
  <c r="F277" i="6"/>
  <c r="E272" i="6"/>
  <c r="F267" i="6"/>
  <c r="F263" i="6"/>
  <c r="F259" i="6"/>
  <c r="F255" i="6"/>
  <c r="F251" i="6"/>
  <c r="F247" i="6"/>
  <c r="F243" i="6"/>
  <c r="F239" i="6"/>
  <c r="F235" i="6"/>
  <c r="E229" i="6"/>
  <c r="F228" i="6"/>
  <c r="E221" i="6"/>
  <c r="F220" i="6"/>
  <c r="E213" i="6"/>
  <c r="F212" i="6"/>
  <c r="E205" i="6"/>
  <c r="F204" i="6"/>
  <c r="E290" i="6"/>
  <c r="E288" i="6"/>
  <c r="E286" i="6"/>
  <c r="E284" i="6"/>
  <c r="E282" i="6"/>
  <c r="E277" i="6"/>
  <c r="F274" i="6"/>
  <c r="E267" i="6"/>
  <c r="E263" i="6"/>
  <c r="E259" i="6"/>
  <c r="E255" i="6"/>
  <c r="E251" i="6"/>
  <c r="E247" i="6"/>
  <c r="E243" i="6"/>
  <c r="E239" i="6"/>
  <c r="E235" i="6"/>
  <c r="E228" i="6"/>
  <c r="F227" i="6"/>
  <c r="E220" i="6"/>
  <c r="F219" i="6"/>
  <c r="E212" i="6"/>
  <c r="F211" i="6"/>
  <c r="E204" i="6"/>
  <c r="F203"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279" i="6"/>
  <c r="E274" i="6"/>
  <c r="F271" i="6"/>
  <c r="F270" i="6"/>
  <c r="F266" i="6"/>
  <c r="F262" i="6"/>
  <c r="F258" i="6"/>
  <c r="F254" i="6"/>
  <c r="F250" i="6"/>
  <c r="F246" i="6"/>
  <c r="F242" i="6"/>
  <c r="F238" i="6"/>
  <c r="F234" i="6"/>
  <c r="E227" i="6"/>
  <c r="F226" i="6"/>
  <c r="E219" i="6"/>
  <c r="F218" i="6"/>
  <c r="E211" i="6"/>
  <c r="F210" i="6"/>
  <c r="E203" i="6"/>
  <c r="F202" i="6"/>
  <c r="E201" i="6"/>
  <c r="E200" i="6"/>
  <c r="E279" i="6"/>
  <c r="F276" i="6"/>
  <c r="E271" i="6"/>
  <c r="E270" i="6"/>
  <c r="E266" i="6"/>
  <c r="E262" i="6"/>
  <c r="E258" i="6"/>
  <c r="E254" i="6"/>
  <c r="E250" i="6"/>
  <c r="E246" i="6"/>
  <c r="E242" i="6"/>
  <c r="E238" i="6"/>
  <c r="E234" i="6"/>
  <c r="E226" i="6"/>
  <c r="F225" i="6"/>
  <c r="E218" i="6"/>
  <c r="F217" i="6"/>
  <c r="E210" i="6"/>
  <c r="F209" i="6"/>
  <c r="E202" i="6"/>
  <c r="E276" i="6"/>
  <c r="F273" i="6"/>
  <c r="F269" i="6"/>
  <c r="F265" i="6"/>
  <c r="F261" i="6"/>
  <c r="F257" i="6"/>
  <c r="F253" i="6"/>
  <c r="F249" i="6"/>
  <c r="F245" i="6"/>
  <c r="F241" i="6"/>
  <c r="F237" i="6"/>
  <c r="F233" i="6"/>
  <c r="E225" i="6"/>
  <c r="F224" i="6"/>
  <c r="E217" i="6"/>
  <c r="F216" i="6"/>
  <c r="E209" i="6"/>
  <c r="F208" i="6"/>
  <c r="E197" i="6"/>
  <c r="E195" i="6"/>
  <c r="E193" i="6"/>
  <c r="E191" i="6"/>
  <c r="E189" i="6"/>
  <c r="E187" i="6"/>
  <c r="E185" i="6"/>
  <c r="E183" i="6"/>
  <c r="E181" i="6"/>
  <c r="E179" i="6"/>
  <c r="E177" i="6"/>
  <c r="E175" i="6"/>
  <c r="E173" i="6"/>
  <c r="E171" i="6"/>
  <c r="E169" i="6"/>
  <c r="E167" i="6"/>
  <c r="E165" i="6"/>
  <c r="E163" i="6"/>
  <c r="F160" i="6"/>
  <c r="F156" i="6"/>
  <c r="F152" i="6"/>
  <c r="F148" i="6"/>
  <c r="F144" i="6"/>
  <c r="F140" i="6"/>
  <c r="F136" i="6"/>
  <c r="E199" i="6"/>
  <c r="E160" i="6"/>
  <c r="E156" i="6"/>
  <c r="E152" i="6"/>
  <c r="E148" i="6"/>
  <c r="E144" i="6"/>
  <c r="E140" i="6"/>
  <c r="E136" i="6"/>
  <c r="F159" i="6"/>
  <c r="F155" i="6"/>
  <c r="F151" i="6"/>
  <c r="F147" i="6"/>
  <c r="F143" i="6"/>
  <c r="F139" i="6"/>
  <c r="F135" i="6"/>
  <c r="E159" i="6"/>
  <c r="E155" i="6"/>
  <c r="E151" i="6"/>
  <c r="E147" i="6"/>
  <c r="E143" i="6"/>
  <c r="E139" i="6"/>
  <c r="E135" i="6"/>
  <c r="E198" i="6"/>
  <c r="E196" i="6"/>
  <c r="E194" i="6"/>
  <c r="E192" i="6"/>
  <c r="E190" i="6"/>
  <c r="E188" i="6"/>
  <c r="E186" i="6"/>
  <c r="E184" i="6"/>
  <c r="E182" i="6"/>
  <c r="E180" i="6"/>
  <c r="E178" i="6"/>
  <c r="E176" i="6"/>
  <c r="E174" i="6"/>
  <c r="E172" i="6"/>
  <c r="E170" i="6"/>
  <c r="E168" i="6"/>
  <c r="E166" i="6"/>
  <c r="E164" i="6"/>
  <c r="E162" i="6"/>
  <c r="F158" i="6"/>
  <c r="F154" i="6"/>
  <c r="F150" i="6"/>
  <c r="F146" i="6"/>
  <c r="F142" i="6"/>
  <c r="F138" i="6"/>
  <c r="F134" i="6"/>
  <c r="F132" i="6"/>
  <c r="E158" i="6"/>
  <c r="E154" i="6"/>
  <c r="E150" i="6"/>
  <c r="E146" i="6"/>
  <c r="E142" i="6"/>
  <c r="E138" i="6"/>
  <c r="E134" i="6"/>
  <c r="E132" i="6"/>
  <c r="F131" i="6"/>
  <c r="F130" i="6"/>
  <c r="F129" i="6"/>
  <c r="F128" i="6"/>
  <c r="F127" i="6"/>
  <c r="F126" i="6"/>
  <c r="F125" i="6"/>
  <c r="F124" i="6"/>
  <c r="F123" i="6"/>
  <c r="F122" i="6"/>
  <c r="F121" i="6"/>
  <c r="F120" i="6"/>
  <c r="F119" i="6"/>
  <c r="F118" i="6"/>
  <c r="F117" i="6"/>
  <c r="F116" i="6"/>
  <c r="F115" i="6"/>
  <c r="F157" i="6"/>
  <c r="F153" i="6"/>
  <c r="F149" i="6"/>
  <c r="F145" i="6"/>
  <c r="F141" i="6"/>
  <c r="F137" i="6"/>
  <c r="F133" i="6"/>
  <c r="E131" i="6"/>
  <c r="E130" i="6"/>
  <c r="E129" i="6"/>
  <c r="E128" i="6"/>
  <c r="E127" i="6"/>
  <c r="E126" i="6"/>
  <c r="E125" i="6"/>
  <c r="E124" i="6"/>
  <c r="E123" i="6"/>
  <c r="E122" i="6"/>
  <c r="E121" i="6"/>
  <c r="E120" i="6"/>
  <c r="E119" i="6"/>
  <c r="E118" i="6"/>
  <c r="E117" i="6"/>
  <c r="E161" i="6"/>
  <c r="E157" i="6"/>
  <c r="E153" i="6"/>
  <c r="E149" i="6"/>
  <c r="E145" i="6"/>
  <c r="E141" i="6"/>
  <c r="E137" i="6"/>
  <c r="E133" i="6"/>
  <c r="E45" i="6"/>
  <c r="H50" i="6"/>
  <c r="F52" i="6"/>
  <c r="E53" i="6"/>
  <c r="H58" i="6"/>
  <c r="F60" i="6"/>
  <c r="E61" i="6"/>
  <c r="F67" i="6"/>
  <c r="F71" i="6"/>
  <c r="F75" i="6"/>
  <c r="F79" i="6"/>
  <c r="F83" i="6"/>
  <c r="F87" i="6"/>
  <c r="F91" i="6"/>
  <c r="F95" i="6"/>
  <c r="F102" i="6"/>
  <c r="E105" i="6"/>
  <c r="F110" i="6"/>
  <c r="E113" i="6"/>
  <c r="J4" i="6"/>
  <c r="F45" i="6"/>
  <c r="E46" i="6"/>
  <c r="H51" i="6"/>
  <c r="F53" i="6"/>
  <c r="E54" i="6"/>
  <c r="H59" i="6"/>
  <c r="F61" i="6"/>
  <c r="E62" i="6"/>
  <c r="E68" i="6"/>
  <c r="E72" i="6"/>
  <c r="E76" i="6"/>
  <c r="E80" i="6"/>
  <c r="E84" i="6"/>
  <c r="E88" i="6"/>
  <c r="E92" i="6"/>
  <c r="E96" i="6"/>
  <c r="E100" i="6"/>
  <c r="F105" i="6"/>
  <c r="E108" i="6"/>
  <c r="F113" i="6"/>
  <c r="K4" i="6"/>
  <c r="F46" i="6"/>
  <c r="E47" i="6"/>
  <c r="H52" i="6"/>
  <c r="F54" i="6"/>
  <c r="E55" i="6"/>
  <c r="H60" i="6"/>
  <c r="F62" i="6"/>
  <c r="E63" i="6"/>
  <c r="F68" i="6"/>
  <c r="F72" i="6"/>
  <c r="F76" i="6"/>
  <c r="F80" i="6"/>
  <c r="F84" i="6"/>
  <c r="F88" i="6"/>
  <c r="F92" i="6"/>
  <c r="F96" i="6"/>
  <c r="F100" i="6"/>
  <c r="E103" i="6"/>
  <c r="F108" i="6"/>
  <c r="E111" i="6"/>
  <c r="E116" i="6"/>
  <c r="L4" i="6"/>
  <c r="T4" i="6"/>
  <c r="AB4" i="6"/>
  <c r="AJ4" i="6"/>
  <c r="E41" i="6"/>
  <c r="E42" i="6"/>
  <c r="E43" i="6"/>
  <c r="E44" i="6"/>
  <c r="H45" i="6"/>
  <c r="F47" i="6"/>
  <c r="E48" i="6"/>
  <c r="H53" i="6"/>
  <c r="G54" i="6"/>
  <c r="F55" i="6"/>
  <c r="E56" i="6"/>
  <c r="H61" i="6"/>
  <c r="F63" i="6"/>
  <c r="E64" i="6"/>
  <c r="E69" i="6"/>
  <c r="G72" i="6"/>
  <c r="E73" i="6"/>
  <c r="E77" i="6"/>
  <c r="E81" i="6"/>
  <c r="E85" i="6"/>
  <c r="G88" i="6"/>
  <c r="E89" i="6"/>
  <c r="E93" i="6"/>
  <c r="E97" i="6"/>
  <c r="F103" i="6"/>
  <c r="E106" i="6"/>
  <c r="F111" i="6"/>
  <c r="E114" i="6"/>
  <c r="J3" i="6"/>
  <c r="AL5" i="6" s="1"/>
  <c r="M4" i="6"/>
  <c r="U4" i="6"/>
  <c r="AC4"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H46" i="6"/>
  <c r="F48" i="6"/>
  <c r="E49" i="6"/>
  <c r="H54" i="6"/>
  <c r="G55" i="6"/>
  <c r="F56" i="6"/>
  <c r="E57" i="6"/>
  <c r="H62" i="6"/>
  <c r="G63" i="6"/>
  <c r="F64" i="6"/>
  <c r="E65" i="6"/>
  <c r="F69" i="6"/>
  <c r="F73" i="6"/>
  <c r="F77" i="6"/>
  <c r="F81" i="6"/>
  <c r="F85" i="6"/>
  <c r="F89" i="6"/>
  <c r="F93" i="6"/>
  <c r="F97" i="6"/>
  <c r="E101" i="6"/>
  <c r="G103" i="6"/>
  <c r="F106" i="6"/>
  <c r="E109" i="6"/>
  <c r="G111" i="6"/>
  <c r="F114" i="6"/>
  <c r="J41" i="5"/>
  <c r="J28" i="5"/>
  <c r="J42" i="5"/>
  <c r="J29" i="5"/>
  <c r="J43" i="5"/>
  <c r="J30" i="5"/>
  <c r="J44" i="5"/>
  <c r="C55" i="5" s="1"/>
  <c r="B5" i="5" s="1"/>
  <c r="J31" i="5"/>
  <c r="J27" i="5"/>
  <c r="A34" i="5"/>
  <c r="B4" i="5" s="1"/>
  <c r="W11" i="14" l="1"/>
  <c r="W4" i="14"/>
  <c r="W24" i="14" s="1"/>
  <c r="Y4" i="14"/>
  <c r="W18" i="14"/>
  <c r="W20" i="14"/>
  <c r="Y6" i="14"/>
  <c r="W21" i="14"/>
  <c r="X21" i="14"/>
  <c r="Y18" i="14"/>
  <c r="Y5" i="14"/>
  <c r="W6" i="14"/>
  <c r="Y17" i="14"/>
  <c r="W19" i="14"/>
  <c r="Y23" i="14"/>
  <c r="W5" i="14"/>
  <c r="Y20" i="14"/>
  <c r="W14" i="14"/>
  <c r="W13" i="14"/>
  <c r="W12" i="14"/>
  <c r="W8" i="14"/>
  <c r="W7" i="14"/>
  <c r="X6" i="14"/>
  <c r="X5" i="14"/>
  <c r="X4" i="14"/>
  <c r="X3" i="14"/>
  <c r="X20" i="14"/>
  <c r="Y21" i="14"/>
  <c r="X18" i="14"/>
  <c r="X17" i="14"/>
  <c r="X22" i="14"/>
  <c r="Y19" i="14"/>
  <c r="Y16" i="14"/>
  <c r="Y15" i="14"/>
  <c r="W22" i="14"/>
  <c r="X19" i="14"/>
  <c r="X16" i="14"/>
  <c r="X15" i="14"/>
  <c r="Y14" i="14"/>
  <c r="Y13" i="14"/>
  <c r="Y12" i="14"/>
  <c r="Y11" i="14"/>
  <c r="Y10" i="14"/>
  <c r="X9" i="14"/>
  <c r="Y8" i="14"/>
  <c r="Y7" i="14"/>
  <c r="X14" i="14"/>
  <c r="X13" i="14"/>
  <c r="X12" i="14"/>
  <c r="X11" i="14"/>
  <c r="X8" i="14"/>
  <c r="X7" i="14"/>
  <c r="Y3" i="14"/>
  <c r="Y24" i="14" s="1"/>
  <c r="W16" i="14"/>
  <c r="Y9" i="14"/>
  <c r="W17" i="14"/>
  <c r="W15" i="14"/>
  <c r="Y22" i="14"/>
  <c r="X10" i="14"/>
  <c r="W10" i="14"/>
  <c r="W9" i="14"/>
  <c r="J38" i="11"/>
  <c r="J16" i="11"/>
  <c r="J43" i="11"/>
  <c r="J23" i="11"/>
  <c r="J27" i="11"/>
  <c r="J15" i="11"/>
  <c r="J33" i="11"/>
  <c r="J21" i="11"/>
  <c r="J39" i="11"/>
  <c r="J35" i="11"/>
  <c r="J17" i="11"/>
  <c r="J41" i="11"/>
  <c r="J28" i="11"/>
  <c r="F44" i="11"/>
  <c r="J44" i="11" s="1"/>
  <c r="F24" i="11"/>
  <c r="J24" i="11" s="1"/>
  <c r="F18" i="11"/>
  <c r="J18" i="11" s="1"/>
  <c r="F25" i="11"/>
  <c r="J25" i="11" s="1"/>
  <c r="F49" i="11"/>
  <c r="F43" i="11"/>
  <c r="F23" i="11"/>
  <c r="F17" i="11"/>
  <c r="F48" i="11"/>
  <c r="J48" i="11" s="1"/>
  <c r="F42" i="11"/>
  <c r="J42" i="11" s="1"/>
  <c r="F22" i="11"/>
  <c r="J22" i="11" s="1"/>
  <c r="F16" i="11"/>
  <c r="F47" i="11"/>
  <c r="J47" i="11" s="1"/>
  <c r="F41" i="11"/>
  <c r="F35" i="11"/>
  <c r="F21" i="11"/>
  <c r="F15" i="11"/>
  <c r="F40" i="11"/>
  <c r="J40" i="11" s="1"/>
  <c r="F34" i="11"/>
  <c r="J34" i="11" s="1"/>
  <c r="F28" i="11"/>
  <c r="F14" i="11"/>
  <c r="J14" i="11" s="1"/>
  <c r="F39" i="11"/>
  <c r="F33" i="11"/>
  <c r="F27" i="11"/>
  <c r="F38" i="11"/>
  <c r="F32" i="11"/>
  <c r="J32" i="11" s="1"/>
  <c r="F26" i="11"/>
  <c r="J26" i="11" s="1"/>
  <c r="F31" i="11"/>
  <c r="J31" i="11" s="1"/>
  <c r="J49" i="11"/>
  <c r="I51" i="11"/>
  <c r="D26" i="10"/>
  <c r="C26" i="10" s="1"/>
  <c r="J15" i="10"/>
  <c r="J14" i="10"/>
  <c r="D25" i="10"/>
  <c r="C25" i="10" s="1"/>
  <c r="D24" i="10"/>
  <c r="C24" i="10" s="1"/>
  <c r="J13" i="10"/>
  <c r="J16" i="10"/>
  <c r="D27" i="10"/>
  <c r="C27" i="10" s="1"/>
  <c r="G92" i="6"/>
  <c r="G76" i="6"/>
  <c r="J63" i="6"/>
  <c r="G102" i="6"/>
  <c r="G52" i="6"/>
  <c r="G115" i="6"/>
  <c r="G94" i="6"/>
  <c r="G78" i="6"/>
  <c r="G156" i="6"/>
  <c r="J156" i="6" s="1"/>
  <c r="G175" i="6"/>
  <c r="G191" i="6"/>
  <c r="J191" i="6" s="1"/>
  <c r="G149" i="6"/>
  <c r="J149" i="6" s="1"/>
  <c r="G121" i="6"/>
  <c r="J121" i="6" s="1"/>
  <c r="G129" i="6"/>
  <c r="J129" i="6" s="1"/>
  <c r="G146" i="6"/>
  <c r="G170" i="6"/>
  <c r="G186" i="6"/>
  <c r="G143" i="6"/>
  <c r="J143" i="6" s="1"/>
  <c r="G287" i="6"/>
  <c r="G224" i="6"/>
  <c r="G257" i="6"/>
  <c r="G217" i="6"/>
  <c r="J217" i="6" s="1"/>
  <c r="G218" i="6"/>
  <c r="G254" i="6"/>
  <c r="G198" i="6"/>
  <c r="G288" i="6"/>
  <c r="G259" i="6"/>
  <c r="G240" i="6"/>
  <c r="G275" i="6"/>
  <c r="G312" i="6"/>
  <c r="G314" i="6"/>
  <c r="G342" i="6"/>
  <c r="G377" i="6"/>
  <c r="G374" i="6"/>
  <c r="G329" i="6"/>
  <c r="J329" i="6" s="1"/>
  <c r="G361" i="6"/>
  <c r="G322" i="6"/>
  <c r="G354" i="6"/>
  <c r="G389" i="6"/>
  <c r="J389" i="6" s="1"/>
  <c r="G339" i="6"/>
  <c r="G348" i="6"/>
  <c r="G406" i="6"/>
  <c r="G325" i="6"/>
  <c r="G357" i="6"/>
  <c r="G386" i="6"/>
  <c r="G381" i="6"/>
  <c r="G407" i="6"/>
  <c r="G440" i="6"/>
  <c r="G437" i="6"/>
  <c r="G426" i="6"/>
  <c r="G427" i="6"/>
  <c r="G472" i="6"/>
  <c r="G473" i="6"/>
  <c r="J473" i="6" s="1"/>
  <c r="G482" i="6"/>
  <c r="G467" i="6"/>
  <c r="G525" i="6"/>
  <c r="G498" i="6"/>
  <c r="G530" i="6"/>
  <c r="G499" i="6"/>
  <c r="G531" i="6"/>
  <c r="G516" i="6"/>
  <c r="G537" i="6"/>
  <c r="G582" i="6"/>
  <c r="G567" i="6"/>
  <c r="G572" i="6"/>
  <c r="G561" i="6"/>
  <c r="G615" i="6"/>
  <c r="G597" i="6"/>
  <c r="G599" i="6"/>
  <c r="G617" i="6"/>
  <c r="G632" i="6"/>
  <c r="G633" i="6"/>
  <c r="G638" i="6"/>
  <c r="G647" i="6"/>
  <c r="G679" i="6"/>
  <c r="G643" i="6"/>
  <c r="G673" i="6"/>
  <c r="G650" i="6"/>
  <c r="J650" i="6" s="1"/>
  <c r="G682" i="6"/>
  <c r="J682" i="6" s="1"/>
  <c r="G667" i="6"/>
  <c r="G689" i="6"/>
  <c r="G695" i="6"/>
  <c r="G696" i="6"/>
  <c r="J696" i="6" s="1"/>
  <c r="G710" i="6"/>
  <c r="G713" i="6"/>
  <c r="G742" i="6"/>
  <c r="G726" i="6"/>
  <c r="G756" i="6"/>
  <c r="G766" i="6"/>
  <c r="J766" i="6" s="1"/>
  <c r="G761" i="6"/>
  <c r="G779" i="6"/>
  <c r="J779" i="6" s="1"/>
  <c r="G781" i="6"/>
  <c r="G787" i="6"/>
  <c r="J787" i="6" s="1"/>
  <c r="G793" i="6"/>
  <c r="G106" i="6"/>
  <c r="G89" i="6"/>
  <c r="G73" i="6"/>
  <c r="J73" i="6" s="1"/>
  <c r="G43" i="6"/>
  <c r="G31" i="6"/>
  <c r="G38" i="6"/>
  <c r="AJ5" i="6"/>
  <c r="G21" i="6"/>
  <c r="G20" i="6"/>
  <c r="G36" i="6"/>
  <c r="G34" i="6"/>
  <c r="J34" i="6" s="1"/>
  <c r="G24" i="6"/>
  <c r="J24" i="6" s="1"/>
  <c r="G47" i="6"/>
  <c r="J47" i="6" s="1"/>
  <c r="G108" i="6"/>
  <c r="J89" i="6"/>
  <c r="G83" i="6"/>
  <c r="G67" i="6"/>
  <c r="G51" i="6"/>
  <c r="J175" i="6"/>
  <c r="J259" i="6"/>
  <c r="J288" i="6"/>
  <c r="J240" i="6"/>
  <c r="J361" i="6"/>
  <c r="J386" i="6"/>
  <c r="J482" i="6"/>
  <c r="J633" i="6"/>
  <c r="J756" i="6"/>
  <c r="J781" i="6"/>
  <c r="G112" i="6"/>
  <c r="J115" i="6"/>
  <c r="G65" i="6"/>
  <c r="G49" i="6"/>
  <c r="G160" i="6"/>
  <c r="G177" i="6"/>
  <c r="J177" i="6" s="1"/>
  <c r="G193" i="6"/>
  <c r="G153" i="6"/>
  <c r="J153" i="6" s="1"/>
  <c r="G122" i="6"/>
  <c r="J122" i="6" s="1"/>
  <c r="G130" i="6"/>
  <c r="J130" i="6" s="1"/>
  <c r="G150" i="6"/>
  <c r="J150" i="6" s="1"/>
  <c r="G172" i="6"/>
  <c r="J172" i="6" s="1"/>
  <c r="G188" i="6"/>
  <c r="J188" i="6" s="1"/>
  <c r="G147" i="6"/>
  <c r="J147" i="6" s="1"/>
  <c r="G223" i="6"/>
  <c r="J223" i="6" s="1"/>
  <c r="G289" i="6"/>
  <c r="G261" i="6"/>
  <c r="G258" i="6"/>
  <c r="G199" i="6"/>
  <c r="G219" i="6"/>
  <c r="G290" i="6"/>
  <c r="G228" i="6"/>
  <c r="J228" i="6" s="1"/>
  <c r="G263" i="6"/>
  <c r="J263" i="6" s="1"/>
  <c r="G221" i="6"/>
  <c r="J221" i="6" s="1"/>
  <c r="G214" i="6"/>
  <c r="G244" i="6"/>
  <c r="J244" i="6" s="1"/>
  <c r="G300" i="6"/>
  <c r="J300" i="6" s="1"/>
  <c r="G324" i="6"/>
  <c r="J324" i="6" s="1"/>
  <c r="G320" i="6"/>
  <c r="J320" i="6" s="1"/>
  <c r="G297" i="6"/>
  <c r="G335" i="6"/>
  <c r="J335" i="6" s="1"/>
  <c r="G344" i="6"/>
  <c r="G378" i="6"/>
  <c r="G390" i="6"/>
  <c r="G382" i="6"/>
  <c r="G412" i="6"/>
  <c r="G400" i="6"/>
  <c r="J400" i="6" s="1"/>
  <c r="G409" i="6"/>
  <c r="G441" i="6"/>
  <c r="G395" i="6"/>
  <c r="G430" i="6"/>
  <c r="G397" i="6"/>
  <c r="J397" i="6" s="1"/>
  <c r="G431" i="6"/>
  <c r="J431" i="6" s="1"/>
  <c r="G476" i="6"/>
  <c r="G448" i="6"/>
  <c r="J448" i="6" s="1"/>
  <c r="G477" i="6"/>
  <c r="J477" i="6" s="1"/>
  <c r="G450" i="6"/>
  <c r="G486" i="6"/>
  <c r="G471" i="6"/>
  <c r="G496" i="6"/>
  <c r="G529" i="6"/>
  <c r="G502" i="6"/>
  <c r="G503" i="6"/>
  <c r="G493" i="6"/>
  <c r="G520" i="6"/>
  <c r="G554" i="6"/>
  <c r="J554" i="6" s="1"/>
  <c r="G586" i="6"/>
  <c r="G571" i="6"/>
  <c r="G576" i="6"/>
  <c r="G565" i="6"/>
  <c r="G592" i="6"/>
  <c r="G609" i="6"/>
  <c r="G606" i="6"/>
  <c r="G637" i="6"/>
  <c r="J637" i="6" s="1"/>
  <c r="G610" i="6"/>
  <c r="G624" i="6"/>
  <c r="G664" i="6"/>
  <c r="G690" i="6"/>
  <c r="J690" i="6" s="1"/>
  <c r="G660" i="6"/>
  <c r="G645" i="6"/>
  <c r="G677" i="6"/>
  <c r="G662" i="6"/>
  <c r="G691" i="6"/>
  <c r="J691" i="6" s="1"/>
  <c r="G701" i="6"/>
  <c r="J701" i="6" s="1"/>
  <c r="G718" i="6"/>
  <c r="J718" i="6" s="1"/>
  <c r="G723" i="6"/>
  <c r="G728" i="6"/>
  <c r="G739" i="6"/>
  <c r="G743" i="6"/>
  <c r="J743" i="6" s="1"/>
  <c r="G746" i="6"/>
  <c r="G749" i="6"/>
  <c r="G752" i="6"/>
  <c r="G763" i="6"/>
  <c r="J763" i="6" s="1"/>
  <c r="G783" i="6"/>
  <c r="J783" i="6" s="1"/>
  <c r="G786" i="6"/>
  <c r="J786" i="6" s="1"/>
  <c r="G791" i="6"/>
  <c r="J791" i="6" s="1"/>
  <c r="G796" i="6"/>
  <c r="J796" i="6" s="1"/>
  <c r="G802" i="6"/>
  <c r="G804" i="6"/>
  <c r="J804" i="6" s="1"/>
  <c r="G56" i="6"/>
  <c r="J56" i="6" s="1"/>
  <c r="G42" i="6"/>
  <c r="J31" i="6"/>
  <c r="J38" i="6"/>
  <c r="AB5" i="6"/>
  <c r="J21" i="6"/>
  <c r="J20" i="6"/>
  <c r="J36" i="6"/>
  <c r="G11" i="6"/>
  <c r="G9" i="6"/>
  <c r="J106" i="6"/>
  <c r="J43" i="6"/>
  <c r="G113" i="6"/>
  <c r="G61" i="6"/>
  <c r="G45" i="6"/>
  <c r="G99" i="6"/>
  <c r="J160" i="6"/>
  <c r="J193" i="6"/>
  <c r="J219" i="6"/>
  <c r="J290" i="6"/>
  <c r="J214" i="6"/>
  <c r="J275" i="6"/>
  <c r="J312" i="6"/>
  <c r="J450" i="6"/>
  <c r="J486" i="6"/>
  <c r="J499" i="6"/>
  <c r="J531" i="6"/>
  <c r="J597" i="6"/>
  <c r="J599" i="6"/>
  <c r="J610" i="6"/>
  <c r="J660" i="6"/>
  <c r="G90" i="6"/>
  <c r="G74" i="6"/>
  <c r="G58" i="6"/>
  <c r="G163" i="6"/>
  <c r="G179" i="6"/>
  <c r="G195" i="6"/>
  <c r="G157" i="6"/>
  <c r="J157" i="6" s="1"/>
  <c r="G123" i="6"/>
  <c r="J123" i="6" s="1"/>
  <c r="G131" i="6"/>
  <c r="J131" i="6" s="1"/>
  <c r="G154" i="6"/>
  <c r="J154" i="6" s="1"/>
  <c r="G174" i="6"/>
  <c r="J174" i="6" s="1"/>
  <c r="G190" i="6"/>
  <c r="J190" i="6" s="1"/>
  <c r="G151" i="6"/>
  <c r="J151" i="6" s="1"/>
  <c r="G291" i="6"/>
  <c r="J291" i="6" s="1"/>
  <c r="G233" i="6"/>
  <c r="G265" i="6"/>
  <c r="G225" i="6"/>
  <c r="J225" i="6" s="1"/>
  <c r="G226" i="6"/>
  <c r="G262" i="6"/>
  <c r="G200" i="6"/>
  <c r="G235" i="6"/>
  <c r="G267" i="6"/>
  <c r="G248" i="6"/>
  <c r="G299" i="6"/>
  <c r="J299" i="6" s="1"/>
  <c r="G293" i="6"/>
  <c r="G305" i="6"/>
  <c r="G318" i="6"/>
  <c r="G350" i="6"/>
  <c r="G337" i="6"/>
  <c r="G330" i="6"/>
  <c r="J330" i="6" s="1"/>
  <c r="G362" i="6"/>
  <c r="J362" i="6" s="1"/>
  <c r="G315" i="6"/>
  <c r="G347" i="6"/>
  <c r="G356" i="6"/>
  <c r="J356" i="6" s="1"/>
  <c r="G333" i="6"/>
  <c r="G387" i="6"/>
  <c r="G383" i="6"/>
  <c r="G416" i="6"/>
  <c r="J416" i="6" s="1"/>
  <c r="G413" i="6"/>
  <c r="G445" i="6"/>
  <c r="G434" i="6"/>
  <c r="G435" i="6"/>
  <c r="J435" i="6" s="1"/>
  <c r="G480" i="6"/>
  <c r="G481" i="6"/>
  <c r="J481" i="6" s="1"/>
  <c r="G458" i="6"/>
  <c r="G475" i="6"/>
  <c r="G501" i="6"/>
  <c r="G534" i="6"/>
  <c r="J534" i="6" s="1"/>
  <c r="G506" i="6"/>
  <c r="G490" i="6"/>
  <c r="G507" i="6"/>
  <c r="G524" i="6"/>
  <c r="G539" i="6"/>
  <c r="J539" i="6" s="1"/>
  <c r="G543" i="6"/>
  <c r="G535" i="6"/>
  <c r="J535" i="6" s="1"/>
  <c r="G555" i="6"/>
  <c r="G558" i="6"/>
  <c r="G590" i="6"/>
  <c r="G575" i="6"/>
  <c r="G580" i="6"/>
  <c r="J580" i="6" s="1"/>
  <c r="G569" i="6"/>
  <c r="G593" i="6"/>
  <c r="G601" i="6"/>
  <c r="J601" i="6" s="1"/>
  <c r="G596" i="6"/>
  <c r="J596" i="6" s="1"/>
  <c r="G607" i="6"/>
  <c r="G642" i="6"/>
  <c r="G628" i="6"/>
  <c r="J628" i="6" s="1"/>
  <c r="G634" i="6"/>
  <c r="J634" i="6" s="1"/>
  <c r="G655" i="6"/>
  <c r="G687" i="6"/>
  <c r="G649" i="6"/>
  <c r="G681" i="6"/>
  <c r="G658" i="6"/>
  <c r="J658" i="6" s="1"/>
  <c r="G692" i="6"/>
  <c r="G675" i="6"/>
  <c r="J675" i="6" s="1"/>
  <c r="G698" i="6"/>
  <c r="G703" i="6"/>
  <c r="J703" i="6" s="1"/>
  <c r="G697" i="6"/>
  <c r="G711" i="6"/>
  <c r="G714" i="6"/>
  <c r="J714" i="6" s="1"/>
  <c r="G730" i="6"/>
  <c r="G740" i="6"/>
  <c r="J740" i="6" s="1"/>
  <c r="G725" i="6"/>
  <c r="J725" i="6" s="1"/>
  <c r="G734" i="6"/>
  <c r="G754" i="6"/>
  <c r="G764" i="6"/>
  <c r="G757" i="6"/>
  <c r="G774" i="6"/>
  <c r="J774" i="6" s="1"/>
  <c r="G769" i="6"/>
  <c r="G790" i="6"/>
  <c r="J790" i="6" s="1"/>
  <c r="G795" i="6"/>
  <c r="G85" i="6"/>
  <c r="J85" i="6" s="1"/>
  <c r="G69" i="6"/>
  <c r="J69" i="6" s="1"/>
  <c r="G41" i="6"/>
  <c r="G23" i="6"/>
  <c r="G30" i="6"/>
  <c r="T5" i="6"/>
  <c r="G13" i="6"/>
  <c r="G12" i="6"/>
  <c r="Z5" i="6"/>
  <c r="G26" i="6"/>
  <c r="U5" i="6"/>
  <c r="G16" i="6"/>
  <c r="J42" i="6"/>
  <c r="J111" i="6"/>
  <c r="I801" i="6"/>
  <c r="I800" i="6"/>
  <c r="I803" i="6"/>
  <c r="I802" i="6"/>
  <c r="I798" i="6"/>
  <c r="I794" i="6"/>
  <c r="I804" i="6"/>
  <c r="I796" i="6"/>
  <c r="I793" i="6"/>
  <c r="I788" i="6"/>
  <c r="I792" i="6"/>
  <c r="I795" i="6"/>
  <c r="I791" i="6"/>
  <c r="I790" i="6"/>
  <c r="I786" i="6"/>
  <c r="I799" i="6"/>
  <c r="I785" i="6"/>
  <c r="I789" i="6"/>
  <c r="I797" i="6"/>
  <c r="I781" i="6"/>
  <c r="I777" i="6"/>
  <c r="I780" i="6"/>
  <c r="I787" i="6"/>
  <c r="I784" i="6"/>
  <c r="I783" i="6"/>
  <c r="I779" i="6"/>
  <c r="I776" i="6"/>
  <c r="I782" i="6"/>
  <c r="I778" i="6"/>
  <c r="I769" i="6"/>
  <c r="I761" i="6"/>
  <c r="I768" i="6"/>
  <c r="I767" i="6"/>
  <c r="I774" i="6"/>
  <c r="I766" i="6"/>
  <c r="I773" i="6"/>
  <c r="I765" i="6"/>
  <c r="I772" i="6"/>
  <c r="I764" i="6"/>
  <c r="I775" i="6"/>
  <c r="I771" i="6"/>
  <c r="I763" i="6"/>
  <c r="I755" i="6"/>
  <c r="I770" i="6"/>
  <c r="I762" i="6"/>
  <c r="I754" i="6"/>
  <c r="I760" i="6"/>
  <c r="I758" i="6"/>
  <c r="I757" i="6"/>
  <c r="I751" i="6"/>
  <c r="I759" i="6"/>
  <c r="I749" i="6"/>
  <c r="I756" i="6"/>
  <c r="I748" i="6"/>
  <c r="I747" i="6"/>
  <c r="I753" i="6"/>
  <c r="I746" i="6"/>
  <c r="I745" i="6"/>
  <c r="I743" i="6"/>
  <c r="I752" i="6"/>
  <c r="I750" i="6"/>
  <c r="I742" i="6"/>
  <c r="I732" i="6"/>
  <c r="I724" i="6"/>
  <c r="I741" i="6"/>
  <c r="I740" i="6"/>
  <c r="I739" i="6"/>
  <c r="I731" i="6"/>
  <c r="I738" i="6"/>
  <c r="I730" i="6"/>
  <c r="I737" i="6"/>
  <c r="I729" i="6"/>
  <c r="I736" i="6"/>
  <c r="I728" i="6"/>
  <c r="I735" i="6"/>
  <c r="I727" i="6"/>
  <c r="I734" i="6"/>
  <c r="I726" i="6"/>
  <c r="I722" i="6"/>
  <c r="I721" i="6"/>
  <c r="I744" i="6"/>
  <c r="I733" i="6"/>
  <c r="I725" i="6"/>
  <c r="I723" i="6"/>
  <c r="I714" i="6"/>
  <c r="I713" i="6"/>
  <c r="I720" i="6"/>
  <c r="I712" i="6"/>
  <c r="I719" i="6"/>
  <c r="I711" i="6"/>
  <c r="I707" i="6"/>
  <c r="I706" i="6"/>
  <c r="I705" i="6"/>
  <c r="I704" i="6"/>
  <c r="I718" i="6"/>
  <c r="I710" i="6"/>
  <c r="I717" i="6"/>
  <c r="I709" i="6"/>
  <c r="I716" i="6"/>
  <c r="I708" i="6"/>
  <c r="I715" i="6"/>
  <c r="I699" i="6"/>
  <c r="I696" i="6"/>
  <c r="I703" i="6"/>
  <c r="I701" i="6"/>
  <c r="I693" i="6"/>
  <c r="I698" i="6"/>
  <c r="I692" i="6"/>
  <c r="I695" i="6"/>
  <c r="I702" i="6"/>
  <c r="I700" i="6"/>
  <c r="I697" i="6"/>
  <c r="I694" i="6"/>
  <c r="I690" i="6"/>
  <c r="I688" i="6"/>
  <c r="I687" i="6"/>
  <c r="I684" i="6"/>
  <c r="I676" i="6"/>
  <c r="I668" i="6"/>
  <c r="I660" i="6"/>
  <c r="I652" i="6"/>
  <c r="I644" i="6"/>
  <c r="I683" i="6"/>
  <c r="I675" i="6"/>
  <c r="I667" i="6"/>
  <c r="I659" i="6"/>
  <c r="I651" i="6"/>
  <c r="I682" i="6"/>
  <c r="I674" i="6"/>
  <c r="I666" i="6"/>
  <c r="I658" i="6"/>
  <c r="I650" i="6"/>
  <c r="I689" i="6"/>
  <c r="I681" i="6"/>
  <c r="I673" i="6"/>
  <c r="I665" i="6"/>
  <c r="I657" i="6"/>
  <c r="I649" i="6"/>
  <c r="I643" i="6"/>
  <c r="I680" i="6"/>
  <c r="I672" i="6"/>
  <c r="I664" i="6"/>
  <c r="I656" i="6"/>
  <c r="I648" i="6"/>
  <c r="I679" i="6"/>
  <c r="I671" i="6"/>
  <c r="I663" i="6"/>
  <c r="I655" i="6"/>
  <c r="I647" i="6"/>
  <c r="I691" i="6"/>
  <c r="I686" i="6"/>
  <c r="I678" i="6"/>
  <c r="I670" i="6"/>
  <c r="I662" i="6"/>
  <c r="I654" i="6"/>
  <c r="I646" i="6"/>
  <c r="I685" i="6"/>
  <c r="I677" i="6"/>
  <c r="I669" i="6"/>
  <c r="I661" i="6"/>
  <c r="I653" i="6"/>
  <c r="I645" i="6"/>
  <c r="I634" i="6"/>
  <c r="I628" i="6"/>
  <c r="I624" i="6"/>
  <c r="I641" i="6"/>
  <c r="I610" i="6"/>
  <c r="I638" i="6"/>
  <c r="I636" i="6"/>
  <c r="I631" i="6"/>
  <c r="I627" i="6"/>
  <c r="I623" i="6"/>
  <c r="I633" i="6"/>
  <c r="I640" i="6"/>
  <c r="I630" i="6"/>
  <c r="I626" i="6"/>
  <c r="I622" i="6"/>
  <c r="I635" i="6"/>
  <c r="I614" i="6"/>
  <c r="I642" i="6"/>
  <c r="I637" i="6"/>
  <c r="I632" i="6"/>
  <c r="I629" i="6"/>
  <c r="I625" i="6"/>
  <c r="I621" i="6"/>
  <c r="I617" i="6"/>
  <c r="I639" i="6"/>
  <c r="I612" i="6"/>
  <c r="I620" i="6"/>
  <c r="I619" i="6"/>
  <c r="I609" i="6"/>
  <c r="I618" i="6"/>
  <c r="I608" i="6"/>
  <c r="I597" i="6"/>
  <c r="I605" i="6"/>
  <c r="I604" i="6"/>
  <c r="I607" i="6"/>
  <c r="I603" i="6"/>
  <c r="I602" i="6"/>
  <c r="I616" i="6"/>
  <c r="I601" i="6"/>
  <c r="I606" i="6"/>
  <c r="I600" i="6"/>
  <c r="I615" i="6"/>
  <c r="I613" i="6"/>
  <c r="I611" i="6"/>
  <c r="I599" i="6"/>
  <c r="I598" i="6"/>
  <c r="I594" i="6"/>
  <c r="I593" i="6"/>
  <c r="I588" i="6"/>
  <c r="I584" i="6"/>
  <c r="I580" i="6"/>
  <c r="I576" i="6"/>
  <c r="I572" i="6"/>
  <c r="I568" i="6"/>
  <c r="I564" i="6"/>
  <c r="I560" i="6"/>
  <c r="I556" i="6"/>
  <c r="I592" i="6"/>
  <c r="I591" i="6"/>
  <c r="I587" i="6"/>
  <c r="I583" i="6"/>
  <c r="I579" i="6"/>
  <c r="I575" i="6"/>
  <c r="I571" i="6"/>
  <c r="I567" i="6"/>
  <c r="I563" i="6"/>
  <c r="I559" i="6"/>
  <c r="I555" i="6"/>
  <c r="I590" i="6"/>
  <c r="I586" i="6"/>
  <c r="I582" i="6"/>
  <c r="I578" i="6"/>
  <c r="I574" i="6"/>
  <c r="I570" i="6"/>
  <c r="I566" i="6"/>
  <c r="I562" i="6"/>
  <c r="I558" i="6"/>
  <c r="I596" i="6"/>
  <c r="I595" i="6"/>
  <c r="I589" i="6"/>
  <c r="I585" i="6"/>
  <c r="I581" i="6"/>
  <c r="I577" i="6"/>
  <c r="I573" i="6"/>
  <c r="I569" i="6"/>
  <c r="I565" i="6"/>
  <c r="I561" i="6"/>
  <c r="I557" i="6"/>
  <c r="I553" i="6"/>
  <c r="I552" i="6"/>
  <c r="I536" i="6"/>
  <c r="I548" i="6"/>
  <c r="I544" i="6"/>
  <c r="I551" i="6"/>
  <c r="I547" i="6"/>
  <c r="I543" i="6"/>
  <c r="I533" i="6"/>
  <c r="I540" i="6"/>
  <c r="I554" i="6"/>
  <c r="I550" i="6"/>
  <c r="I546" i="6"/>
  <c r="I542" i="6"/>
  <c r="I539" i="6"/>
  <c r="I538" i="6"/>
  <c r="I549" i="6"/>
  <c r="I545" i="6"/>
  <c r="I541" i="6"/>
  <c r="I537" i="6"/>
  <c r="I532" i="6"/>
  <c r="I528" i="6"/>
  <c r="I524" i="6"/>
  <c r="I520" i="6"/>
  <c r="I516" i="6"/>
  <c r="I512" i="6"/>
  <c r="I508" i="6"/>
  <c r="I504" i="6"/>
  <c r="I500" i="6"/>
  <c r="I493" i="6"/>
  <c r="I492" i="6"/>
  <c r="I531" i="6"/>
  <c r="I527" i="6"/>
  <c r="I523" i="6"/>
  <c r="I519" i="6"/>
  <c r="I515" i="6"/>
  <c r="I511" i="6"/>
  <c r="I507" i="6"/>
  <c r="I503" i="6"/>
  <c r="I499" i="6"/>
  <c r="I530" i="6"/>
  <c r="I526" i="6"/>
  <c r="I522" i="6"/>
  <c r="I518" i="6"/>
  <c r="I514" i="6"/>
  <c r="I510" i="6"/>
  <c r="I506" i="6"/>
  <c r="I502" i="6"/>
  <c r="I498" i="6"/>
  <c r="I497" i="6"/>
  <c r="I535" i="6"/>
  <c r="I496" i="6"/>
  <c r="I534" i="6"/>
  <c r="I529" i="6"/>
  <c r="I525" i="6"/>
  <c r="I521" i="6"/>
  <c r="I517" i="6"/>
  <c r="I513" i="6"/>
  <c r="I509" i="6"/>
  <c r="I505" i="6"/>
  <c r="I501" i="6"/>
  <c r="I495" i="6"/>
  <c r="I494" i="6"/>
  <c r="I487" i="6"/>
  <c r="I483" i="6"/>
  <c r="I479" i="6"/>
  <c r="I475" i="6"/>
  <c r="I471" i="6"/>
  <c r="I467" i="6"/>
  <c r="I463" i="6"/>
  <c r="I459" i="6"/>
  <c r="I451" i="6"/>
  <c r="I450" i="6"/>
  <c r="I491" i="6"/>
  <c r="I486" i="6"/>
  <c r="I482" i="6"/>
  <c r="I478" i="6"/>
  <c r="I474" i="6"/>
  <c r="I470" i="6"/>
  <c r="I466" i="6"/>
  <c r="I462" i="6"/>
  <c r="I458" i="6"/>
  <c r="I490" i="6"/>
  <c r="I456" i="6"/>
  <c r="I448" i="6"/>
  <c r="I489" i="6"/>
  <c r="I485" i="6"/>
  <c r="I481" i="6"/>
  <c r="I477" i="6"/>
  <c r="I473" i="6"/>
  <c r="I469" i="6"/>
  <c r="I465" i="6"/>
  <c r="I461" i="6"/>
  <c r="I457" i="6"/>
  <c r="I455" i="6"/>
  <c r="I454" i="6"/>
  <c r="I488" i="6"/>
  <c r="I484" i="6"/>
  <c r="I480" i="6"/>
  <c r="I476" i="6"/>
  <c r="I472" i="6"/>
  <c r="I468" i="6"/>
  <c r="I464" i="6"/>
  <c r="I460" i="6"/>
  <c r="I453" i="6"/>
  <c r="I452" i="6"/>
  <c r="I446" i="6"/>
  <c r="I403" i="6"/>
  <c r="I395" i="6"/>
  <c r="I442" i="6"/>
  <c r="I438" i="6"/>
  <c r="I434" i="6"/>
  <c r="I430" i="6"/>
  <c r="I426" i="6"/>
  <c r="I422" i="6"/>
  <c r="I418" i="6"/>
  <c r="I414" i="6"/>
  <c r="I410" i="6"/>
  <c r="I402" i="6"/>
  <c r="I447" i="6"/>
  <c r="I401" i="6"/>
  <c r="I393" i="6"/>
  <c r="I445" i="6"/>
  <c r="I441" i="6"/>
  <c r="I437" i="6"/>
  <c r="I433" i="6"/>
  <c r="I429" i="6"/>
  <c r="I425" i="6"/>
  <c r="I421" i="6"/>
  <c r="I417" i="6"/>
  <c r="I413" i="6"/>
  <c r="I409" i="6"/>
  <c r="I408" i="6"/>
  <c r="I400" i="6"/>
  <c r="I392" i="6"/>
  <c r="I449" i="6"/>
  <c r="I407" i="6"/>
  <c r="I399" i="6"/>
  <c r="I391" i="6"/>
  <c r="I389" i="6"/>
  <c r="I440" i="6"/>
  <c r="I436" i="6"/>
  <c r="I432" i="6"/>
  <c r="I428" i="6"/>
  <c r="I424" i="6"/>
  <c r="I420" i="6"/>
  <c r="I416" i="6"/>
  <c r="I412" i="6"/>
  <c r="I406" i="6"/>
  <c r="I398" i="6"/>
  <c r="I390" i="6"/>
  <c r="I444" i="6"/>
  <c r="I443" i="6"/>
  <c r="I439" i="6"/>
  <c r="I435" i="6"/>
  <c r="I431" i="6"/>
  <c r="I427" i="6"/>
  <c r="I423" i="6"/>
  <c r="I419" i="6"/>
  <c r="I415" i="6"/>
  <c r="I411" i="6"/>
  <c r="I405" i="6"/>
  <c r="I388" i="6"/>
  <c r="I394" i="6"/>
  <c r="I386" i="6"/>
  <c r="I396" i="6"/>
  <c r="I385" i="6"/>
  <c r="I355" i="6"/>
  <c r="I347" i="6"/>
  <c r="I339" i="6"/>
  <c r="I331" i="6"/>
  <c r="I323" i="6"/>
  <c r="I315" i="6"/>
  <c r="I379" i="6"/>
  <c r="I375" i="6"/>
  <c r="I371" i="6"/>
  <c r="I367" i="6"/>
  <c r="I363" i="6"/>
  <c r="I362" i="6"/>
  <c r="I354" i="6"/>
  <c r="I346" i="6"/>
  <c r="I338" i="6"/>
  <c r="I330" i="6"/>
  <c r="I404" i="6"/>
  <c r="I361" i="6"/>
  <c r="I353" i="6"/>
  <c r="I345" i="6"/>
  <c r="I337" i="6"/>
  <c r="I329" i="6"/>
  <c r="I321" i="6"/>
  <c r="I313" i="6"/>
  <c r="I397" i="6"/>
  <c r="I387" i="6"/>
  <c r="I384" i="6"/>
  <c r="I378" i="6"/>
  <c r="I374" i="6"/>
  <c r="I370" i="6"/>
  <c r="I366" i="6"/>
  <c r="I360" i="6"/>
  <c r="I352" i="6"/>
  <c r="I344" i="6"/>
  <c r="I336" i="6"/>
  <c r="I328" i="6"/>
  <c r="I320" i="6"/>
  <c r="I383" i="6"/>
  <c r="I359" i="6"/>
  <c r="I351" i="6"/>
  <c r="I343" i="6"/>
  <c r="I335" i="6"/>
  <c r="I327" i="6"/>
  <c r="I319" i="6"/>
  <c r="I311" i="6"/>
  <c r="I382" i="6"/>
  <c r="I377" i="6"/>
  <c r="I373" i="6"/>
  <c r="I369" i="6"/>
  <c r="I365" i="6"/>
  <c r="I358" i="6"/>
  <c r="I350" i="6"/>
  <c r="I342" i="6"/>
  <c r="I334" i="6"/>
  <c r="I381" i="6"/>
  <c r="I357" i="6"/>
  <c r="I349" i="6"/>
  <c r="I341" i="6"/>
  <c r="I333" i="6"/>
  <c r="I325" i="6"/>
  <c r="I317" i="6"/>
  <c r="I380" i="6"/>
  <c r="I376" i="6"/>
  <c r="I372" i="6"/>
  <c r="I368" i="6"/>
  <c r="I364" i="6"/>
  <c r="I356" i="6"/>
  <c r="I348" i="6"/>
  <c r="I340" i="6"/>
  <c r="I332" i="6"/>
  <c r="I324" i="6"/>
  <c r="I316" i="6"/>
  <c r="I308" i="6"/>
  <c r="I296" i="6"/>
  <c r="I304" i="6"/>
  <c r="I295" i="6"/>
  <c r="I318" i="6"/>
  <c r="I314" i="6"/>
  <c r="I294" i="6"/>
  <c r="I293" i="6"/>
  <c r="I292" i="6"/>
  <c r="I322" i="6"/>
  <c r="I307" i="6"/>
  <c r="I303" i="6"/>
  <c r="I301" i="6"/>
  <c r="I312" i="6"/>
  <c r="I300" i="6"/>
  <c r="I326" i="6"/>
  <c r="I309" i="6"/>
  <c r="I302" i="6"/>
  <c r="I299" i="6"/>
  <c r="I310" i="6"/>
  <c r="I306" i="6"/>
  <c r="I298" i="6"/>
  <c r="I305" i="6"/>
  <c r="I297" i="6"/>
  <c r="I280" i="6"/>
  <c r="I272" i="6"/>
  <c r="I228" i="6"/>
  <c r="I220" i="6"/>
  <c r="I212" i="6"/>
  <c r="I204" i="6"/>
  <c r="I277" i="6"/>
  <c r="I267" i="6"/>
  <c r="I263" i="6"/>
  <c r="I259" i="6"/>
  <c r="I255" i="6"/>
  <c r="I251" i="6"/>
  <c r="I247" i="6"/>
  <c r="I243" i="6"/>
  <c r="I239" i="6"/>
  <c r="I235" i="6"/>
  <c r="I227" i="6"/>
  <c r="I219" i="6"/>
  <c r="I211" i="6"/>
  <c r="I203" i="6"/>
  <c r="I201" i="6"/>
  <c r="I200" i="6"/>
  <c r="I290" i="6"/>
  <c r="I288" i="6"/>
  <c r="I286" i="6"/>
  <c r="I284" i="6"/>
  <c r="I282" i="6"/>
  <c r="I274" i="6"/>
  <c r="I226" i="6"/>
  <c r="I218" i="6"/>
  <c r="I210" i="6"/>
  <c r="I202" i="6"/>
  <c r="I279" i="6"/>
  <c r="I271" i="6"/>
  <c r="I270" i="6"/>
  <c r="I266" i="6"/>
  <c r="I262" i="6"/>
  <c r="I258" i="6"/>
  <c r="I254" i="6"/>
  <c r="I250" i="6"/>
  <c r="I246" i="6"/>
  <c r="I242" i="6"/>
  <c r="I238" i="6"/>
  <c r="I234" i="6"/>
  <c r="I225" i="6"/>
  <c r="I217" i="6"/>
  <c r="I209" i="6"/>
  <c r="I276" i="6"/>
  <c r="I224" i="6"/>
  <c r="I216" i="6"/>
  <c r="I208" i="6"/>
  <c r="I273" i="6"/>
  <c r="I269" i="6"/>
  <c r="I265" i="6"/>
  <c r="I261" i="6"/>
  <c r="I257" i="6"/>
  <c r="I253" i="6"/>
  <c r="I249" i="6"/>
  <c r="I245" i="6"/>
  <c r="I241" i="6"/>
  <c r="I237" i="6"/>
  <c r="I233" i="6"/>
  <c r="I231" i="6"/>
  <c r="I223" i="6"/>
  <c r="I215" i="6"/>
  <c r="I207" i="6"/>
  <c r="I291" i="6"/>
  <c r="I289" i="6"/>
  <c r="I287" i="6"/>
  <c r="I285" i="6"/>
  <c r="I283" i="6"/>
  <c r="I281" i="6"/>
  <c r="I278" i="6"/>
  <c r="I230" i="6"/>
  <c r="I222" i="6"/>
  <c r="I214" i="6"/>
  <c r="I206" i="6"/>
  <c r="I275" i="6"/>
  <c r="I268" i="6"/>
  <c r="I264" i="6"/>
  <c r="I260" i="6"/>
  <c r="I256" i="6"/>
  <c r="I252" i="6"/>
  <c r="I248" i="6"/>
  <c r="I244" i="6"/>
  <c r="I240" i="6"/>
  <c r="I236" i="6"/>
  <c r="I232" i="6"/>
  <c r="I229" i="6"/>
  <c r="I221" i="6"/>
  <c r="I213" i="6"/>
  <c r="I205" i="6"/>
  <c r="I199" i="6"/>
  <c r="I158" i="6"/>
  <c r="I154" i="6"/>
  <c r="I150" i="6"/>
  <c r="I146" i="6"/>
  <c r="I142" i="6"/>
  <c r="I138" i="6"/>
  <c r="I134" i="6"/>
  <c r="I132" i="6"/>
  <c r="I196" i="6"/>
  <c r="I194" i="6"/>
  <c r="I192" i="6"/>
  <c r="I190" i="6"/>
  <c r="I188" i="6"/>
  <c r="I186" i="6"/>
  <c r="I184" i="6"/>
  <c r="I182" i="6"/>
  <c r="I180" i="6"/>
  <c r="I178" i="6"/>
  <c r="I176" i="6"/>
  <c r="I174" i="6"/>
  <c r="I172" i="6"/>
  <c r="I170" i="6"/>
  <c r="I168" i="6"/>
  <c r="I166" i="6"/>
  <c r="I164" i="6"/>
  <c r="I162" i="6"/>
  <c r="I131" i="6"/>
  <c r="I130" i="6"/>
  <c r="I129" i="6"/>
  <c r="I128" i="6"/>
  <c r="I127" i="6"/>
  <c r="I126" i="6"/>
  <c r="I125" i="6"/>
  <c r="I124" i="6"/>
  <c r="I123" i="6"/>
  <c r="I122" i="6"/>
  <c r="I121" i="6"/>
  <c r="I120" i="6"/>
  <c r="I119" i="6"/>
  <c r="I118" i="6"/>
  <c r="I117" i="6"/>
  <c r="I198" i="6"/>
  <c r="I157" i="6"/>
  <c r="I153" i="6"/>
  <c r="I149" i="6"/>
  <c r="I145" i="6"/>
  <c r="I141" i="6"/>
  <c r="I137" i="6"/>
  <c r="I133" i="6"/>
  <c r="I161" i="6"/>
  <c r="I160" i="6"/>
  <c r="I156" i="6"/>
  <c r="I152" i="6"/>
  <c r="I148" i="6"/>
  <c r="I144" i="6"/>
  <c r="I140" i="6"/>
  <c r="I136" i="6"/>
  <c r="I197" i="6"/>
  <c r="I195" i="6"/>
  <c r="I193" i="6"/>
  <c r="I191" i="6"/>
  <c r="I189" i="6"/>
  <c r="I187" i="6"/>
  <c r="I185" i="6"/>
  <c r="I183" i="6"/>
  <c r="I181" i="6"/>
  <c r="I179" i="6"/>
  <c r="I177" i="6"/>
  <c r="I175" i="6"/>
  <c r="I173" i="6"/>
  <c r="I171" i="6"/>
  <c r="I169" i="6"/>
  <c r="I167" i="6"/>
  <c r="I165" i="6"/>
  <c r="I163" i="6"/>
  <c r="I159" i="6"/>
  <c r="I155" i="6"/>
  <c r="I151" i="6"/>
  <c r="I147" i="6"/>
  <c r="I143" i="6"/>
  <c r="I139" i="6"/>
  <c r="I135" i="6"/>
  <c r="I116" i="6"/>
  <c r="I108" i="6"/>
  <c r="I100" i="6"/>
  <c r="I96" i="6"/>
  <c r="I92" i="6"/>
  <c r="I88" i="6"/>
  <c r="I84" i="6"/>
  <c r="I80" i="6"/>
  <c r="I76" i="6"/>
  <c r="I72" i="6"/>
  <c r="I68" i="6"/>
  <c r="I61" i="6"/>
  <c r="I53" i="6"/>
  <c r="I45" i="6"/>
  <c r="I113" i="6"/>
  <c r="I105" i="6"/>
  <c r="I60" i="6"/>
  <c r="I52" i="6"/>
  <c r="I110" i="6"/>
  <c r="I102" i="6"/>
  <c r="I95" i="6"/>
  <c r="I91" i="6"/>
  <c r="I87" i="6"/>
  <c r="I83" i="6"/>
  <c r="I79" i="6"/>
  <c r="I75" i="6"/>
  <c r="I71" i="6"/>
  <c r="I67" i="6"/>
  <c r="I59" i="6"/>
  <c r="I51" i="6"/>
  <c r="I107" i="6"/>
  <c r="I99" i="6"/>
  <c r="I58" i="6"/>
  <c r="I50" i="6"/>
  <c r="I115" i="6"/>
  <c r="I112" i="6"/>
  <c r="I104" i="6"/>
  <c r="I98" i="6"/>
  <c r="I94" i="6"/>
  <c r="I90" i="6"/>
  <c r="I86" i="6"/>
  <c r="I82" i="6"/>
  <c r="I78" i="6"/>
  <c r="I74" i="6"/>
  <c r="I70" i="6"/>
  <c r="I66" i="6"/>
  <c r="I65" i="6"/>
  <c r="I57" i="6"/>
  <c r="I49" i="6"/>
  <c r="I36" i="6"/>
  <c r="I34" i="6"/>
  <c r="I32" i="6"/>
  <c r="I30" i="6"/>
  <c r="I28" i="6"/>
  <c r="I27" i="6"/>
  <c r="I25" i="6"/>
  <c r="I23" i="6"/>
  <c r="I21" i="6"/>
  <c r="I19" i="6"/>
  <c r="I17" i="6"/>
  <c r="I16" i="6"/>
  <c r="I14" i="6"/>
  <c r="I12" i="6"/>
  <c r="I11" i="6"/>
  <c r="I109" i="6"/>
  <c r="I101" i="6"/>
  <c r="I64" i="6"/>
  <c r="I56" i="6"/>
  <c r="I48" i="6"/>
  <c r="I44" i="6"/>
  <c r="I43" i="6"/>
  <c r="I42" i="6"/>
  <c r="I41" i="6"/>
  <c r="I40" i="6"/>
  <c r="I39" i="6"/>
  <c r="I38" i="6"/>
  <c r="I37" i="6"/>
  <c r="I35" i="6"/>
  <c r="I33" i="6"/>
  <c r="I31" i="6"/>
  <c r="I29" i="6"/>
  <c r="I26" i="6"/>
  <c r="I24" i="6"/>
  <c r="I22" i="6"/>
  <c r="I20" i="6"/>
  <c r="I18" i="6"/>
  <c r="I15" i="6"/>
  <c r="I13" i="6"/>
  <c r="I10" i="6"/>
  <c r="I9" i="6"/>
  <c r="I114" i="6"/>
  <c r="I106" i="6"/>
  <c r="I97" i="6"/>
  <c r="I93" i="6"/>
  <c r="I89" i="6"/>
  <c r="I85" i="6"/>
  <c r="I81" i="6"/>
  <c r="I77" i="6"/>
  <c r="I73" i="6"/>
  <c r="I69" i="6"/>
  <c r="I63" i="6"/>
  <c r="I55" i="6"/>
  <c r="I47" i="6"/>
  <c r="I111" i="6"/>
  <c r="I103" i="6"/>
  <c r="I62" i="6"/>
  <c r="I54" i="6"/>
  <c r="I46" i="6"/>
  <c r="G95" i="6"/>
  <c r="G79" i="6"/>
  <c r="J61" i="6"/>
  <c r="J45" i="6"/>
  <c r="J199" i="6"/>
  <c r="J163" i="6"/>
  <c r="J179" i="6"/>
  <c r="J195" i="6"/>
  <c r="J218" i="6"/>
  <c r="J254" i="6"/>
  <c r="J200" i="6"/>
  <c r="J235" i="6"/>
  <c r="J267" i="6"/>
  <c r="J248" i="6"/>
  <c r="J318" i="6"/>
  <c r="J382" i="6"/>
  <c r="J337" i="6"/>
  <c r="J339" i="6"/>
  <c r="J325" i="6"/>
  <c r="J357" i="6"/>
  <c r="J377" i="6"/>
  <c r="J445" i="6"/>
  <c r="J458" i="6"/>
  <c r="J490" i="6"/>
  <c r="J503" i="6"/>
  <c r="J543" i="6"/>
  <c r="J592" i="6"/>
  <c r="J609" i="6"/>
  <c r="J638" i="6"/>
  <c r="J617" i="6"/>
  <c r="J645" i="6"/>
  <c r="J677" i="6"/>
  <c r="J662" i="6"/>
  <c r="J647" i="6"/>
  <c r="J679" i="6"/>
  <c r="J692" i="6"/>
  <c r="J711" i="6"/>
  <c r="J730" i="6"/>
  <c r="G104" i="6"/>
  <c r="J104" i="6" s="1"/>
  <c r="G109" i="6"/>
  <c r="J109" i="6" s="1"/>
  <c r="G136" i="6"/>
  <c r="G165" i="6"/>
  <c r="J165" i="6" s="1"/>
  <c r="G181" i="6"/>
  <c r="G197" i="6"/>
  <c r="G161" i="6"/>
  <c r="J161" i="6" s="1"/>
  <c r="G124" i="6"/>
  <c r="J124" i="6" s="1"/>
  <c r="G158" i="6"/>
  <c r="J158" i="6" s="1"/>
  <c r="G176" i="6"/>
  <c r="J176" i="6" s="1"/>
  <c r="G192" i="6"/>
  <c r="J192" i="6" s="1"/>
  <c r="G155" i="6"/>
  <c r="J155" i="6" s="1"/>
  <c r="G231" i="6"/>
  <c r="J231" i="6" s="1"/>
  <c r="G237" i="6"/>
  <c r="J237" i="6" s="1"/>
  <c r="G269" i="6"/>
  <c r="J269" i="6" s="1"/>
  <c r="G276" i="6"/>
  <c r="G234" i="6"/>
  <c r="J234" i="6" s="1"/>
  <c r="G266" i="6"/>
  <c r="G201" i="6"/>
  <c r="G227" i="6"/>
  <c r="G204" i="6"/>
  <c r="G239" i="6"/>
  <c r="G277" i="6"/>
  <c r="G229" i="6"/>
  <c r="J229" i="6" s="1"/>
  <c r="G222" i="6"/>
  <c r="J222" i="6" s="1"/>
  <c r="G252" i="6"/>
  <c r="G302" i="6"/>
  <c r="J302" i="6" s="1"/>
  <c r="G309" i="6"/>
  <c r="J309" i="6" s="1"/>
  <c r="G294" i="6"/>
  <c r="G296" i="6"/>
  <c r="J296" i="6" s="1"/>
  <c r="G308" i="6"/>
  <c r="G311" i="6"/>
  <c r="J311" i="6" s="1"/>
  <c r="G343" i="6"/>
  <c r="J343" i="6" s="1"/>
  <c r="G352" i="6"/>
  <c r="J352" i="6" s="1"/>
  <c r="G363" i="6"/>
  <c r="J363" i="6" s="1"/>
  <c r="G364" i="6"/>
  <c r="J364" i="6" s="1"/>
  <c r="G384" i="6"/>
  <c r="J384" i="6" s="1"/>
  <c r="G420" i="6"/>
  <c r="J420" i="6" s="1"/>
  <c r="G408" i="6"/>
  <c r="J408" i="6" s="1"/>
  <c r="G417" i="6"/>
  <c r="G403" i="6"/>
  <c r="G438" i="6"/>
  <c r="G405" i="6"/>
  <c r="J405" i="6" s="1"/>
  <c r="G439" i="6"/>
  <c r="J439" i="6" s="1"/>
  <c r="G484" i="6"/>
  <c r="J484" i="6" s="1"/>
  <c r="G456" i="6"/>
  <c r="J456" i="6" s="1"/>
  <c r="G485" i="6"/>
  <c r="J485" i="6" s="1"/>
  <c r="G462" i="6"/>
  <c r="G451" i="6"/>
  <c r="G479" i="6"/>
  <c r="G505" i="6"/>
  <c r="G510" i="6"/>
  <c r="J510" i="6" s="1"/>
  <c r="G491" i="6"/>
  <c r="G511" i="6"/>
  <c r="G494" i="6"/>
  <c r="J494" i="6" s="1"/>
  <c r="G528" i="6"/>
  <c r="G547" i="6"/>
  <c r="J547" i="6" s="1"/>
  <c r="G562" i="6"/>
  <c r="J562" i="6" s="1"/>
  <c r="G579" i="6"/>
  <c r="G552" i="6"/>
  <c r="G584" i="6"/>
  <c r="J584" i="6" s="1"/>
  <c r="G573" i="6"/>
  <c r="J573" i="6" s="1"/>
  <c r="G594" i="6"/>
  <c r="J594" i="6" s="1"/>
  <c r="G608" i="6"/>
  <c r="G613" i="6"/>
  <c r="J613" i="6" s="1"/>
  <c r="G614" i="6"/>
  <c r="J614" i="6" s="1"/>
  <c r="G618" i="6"/>
  <c r="G641" i="6"/>
  <c r="J641" i="6" s="1"/>
  <c r="G621" i="6"/>
  <c r="J621" i="6" s="1"/>
  <c r="G688" i="6"/>
  <c r="G672" i="6"/>
  <c r="J672" i="6" s="1"/>
  <c r="G668" i="6"/>
  <c r="G653" i="6"/>
  <c r="J653" i="6" s="1"/>
  <c r="G685" i="6"/>
  <c r="G670" i="6"/>
  <c r="G700" i="6"/>
  <c r="J700" i="6" s="1"/>
  <c r="G706" i="6"/>
  <c r="G705" i="6"/>
  <c r="J705" i="6" s="1"/>
  <c r="G704" i="6"/>
  <c r="J704" i="6" s="1"/>
  <c r="G719" i="6"/>
  <c r="G736" i="6"/>
  <c r="G741" i="6"/>
  <c r="J741" i="6" s="1"/>
  <c r="G747" i="6"/>
  <c r="J747" i="6" s="1"/>
  <c r="G750" i="6"/>
  <c r="J750" i="6" s="1"/>
  <c r="G758" i="6"/>
  <c r="J758" i="6" s="1"/>
  <c r="G771" i="6"/>
  <c r="J771" i="6" s="1"/>
  <c r="G778" i="6"/>
  <c r="J778" i="6" s="1"/>
  <c r="G798" i="6"/>
  <c r="J798" i="6" s="1"/>
  <c r="G799" i="6"/>
  <c r="G40" i="6"/>
  <c r="J40" i="6" s="1"/>
  <c r="J23" i="6"/>
  <c r="J30" i="6"/>
  <c r="L5" i="6"/>
  <c r="J13" i="6"/>
  <c r="G35" i="6"/>
  <c r="J35" i="6" s="1"/>
  <c r="J11" i="6"/>
  <c r="J26" i="6"/>
  <c r="G33" i="6"/>
  <c r="J9" i="6"/>
  <c r="J16" i="6"/>
  <c r="G100" i="6"/>
  <c r="J100" i="6" s="1"/>
  <c r="G84" i="6"/>
  <c r="J84" i="6" s="1"/>
  <c r="G68" i="6"/>
  <c r="J68" i="6" s="1"/>
  <c r="J41" i="6"/>
  <c r="J55" i="6"/>
  <c r="J92" i="6"/>
  <c r="J76" i="6"/>
  <c r="G60" i="6"/>
  <c r="J60" i="6" s="1"/>
  <c r="J136" i="6"/>
  <c r="J181" i="6"/>
  <c r="J197" i="6"/>
  <c r="J258" i="6"/>
  <c r="J201" i="6"/>
  <c r="J227" i="6"/>
  <c r="J204" i="6"/>
  <c r="J239" i="6"/>
  <c r="J252" i="6"/>
  <c r="J297" i="6"/>
  <c r="J374" i="6"/>
  <c r="J342" i="6"/>
  <c r="J381" i="6"/>
  <c r="J437" i="6"/>
  <c r="J426" i="6"/>
  <c r="J462" i="6"/>
  <c r="J467" i="6"/>
  <c r="J507" i="6"/>
  <c r="J493" i="6"/>
  <c r="J516" i="6"/>
  <c r="J525" i="6"/>
  <c r="J567" i="6"/>
  <c r="J593" i="6"/>
  <c r="J615" i="6"/>
  <c r="J642" i="6"/>
  <c r="J689" i="6"/>
  <c r="J668" i="6"/>
  <c r="J664" i="6"/>
  <c r="J695" i="6"/>
  <c r="J706" i="6"/>
  <c r="J728" i="6"/>
  <c r="J726" i="6"/>
  <c r="J754" i="6"/>
  <c r="J764" i="6"/>
  <c r="J793" i="6"/>
  <c r="J102" i="6"/>
  <c r="G86" i="6"/>
  <c r="J86" i="6" s="1"/>
  <c r="G70" i="6"/>
  <c r="J70" i="6" s="1"/>
  <c r="J52" i="6"/>
  <c r="G140" i="6"/>
  <c r="G167" i="6"/>
  <c r="G183" i="6"/>
  <c r="G133" i="6"/>
  <c r="J133" i="6" s="1"/>
  <c r="G117" i="6"/>
  <c r="J117" i="6" s="1"/>
  <c r="G125" i="6"/>
  <c r="J125" i="6" s="1"/>
  <c r="G132" i="6"/>
  <c r="J132" i="6" s="1"/>
  <c r="G162" i="6"/>
  <c r="J162" i="6" s="1"/>
  <c r="G178" i="6"/>
  <c r="J178" i="6" s="1"/>
  <c r="G194" i="6"/>
  <c r="J194" i="6" s="1"/>
  <c r="G159" i="6"/>
  <c r="J159" i="6" s="1"/>
  <c r="G278" i="6"/>
  <c r="G208" i="6"/>
  <c r="J208" i="6" s="1"/>
  <c r="G241" i="6"/>
  <c r="J241" i="6" s="1"/>
  <c r="G273" i="6"/>
  <c r="J273" i="6" s="1"/>
  <c r="G202" i="6"/>
  <c r="J202" i="6" s="1"/>
  <c r="G238" i="6"/>
  <c r="G270" i="6"/>
  <c r="G274" i="6"/>
  <c r="J274" i="6" s="1"/>
  <c r="G243" i="6"/>
  <c r="J243" i="6" s="1"/>
  <c r="G272" i="6"/>
  <c r="J272" i="6" s="1"/>
  <c r="G256" i="6"/>
  <c r="J256" i="6" s="1"/>
  <c r="G306" i="6"/>
  <c r="J306" i="6" s="1"/>
  <c r="G326" i="6"/>
  <c r="J326" i="6" s="1"/>
  <c r="G358" i="6"/>
  <c r="J358" i="6" s="1"/>
  <c r="G313" i="6"/>
  <c r="G345" i="6"/>
  <c r="J345" i="6" s="1"/>
  <c r="G338" i="6"/>
  <c r="J338" i="6" s="1"/>
  <c r="G367" i="6"/>
  <c r="J367" i="6" s="1"/>
  <c r="G323" i="6"/>
  <c r="J323" i="6" s="1"/>
  <c r="G355" i="6"/>
  <c r="G332" i="6"/>
  <c r="J332" i="6" s="1"/>
  <c r="G368" i="6"/>
  <c r="G341" i="6"/>
  <c r="G398" i="6"/>
  <c r="J398" i="6" s="1"/>
  <c r="G424" i="6"/>
  <c r="J424" i="6" s="1"/>
  <c r="G421" i="6"/>
  <c r="J421" i="6" s="1"/>
  <c r="G394" i="6"/>
  <c r="J394" i="6" s="1"/>
  <c r="G410" i="6"/>
  <c r="J410" i="6" s="1"/>
  <c r="G442" i="6"/>
  <c r="J442" i="6" s="1"/>
  <c r="G411" i="6"/>
  <c r="J411" i="6" s="1"/>
  <c r="G443" i="6"/>
  <c r="J443" i="6" s="1"/>
  <c r="G454" i="6"/>
  <c r="J454" i="6" s="1"/>
  <c r="G488" i="6"/>
  <c r="J488" i="6" s="1"/>
  <c r="G457" i="6"/>
  <c r="J457" i="6" s="1"/>
  <c r="G489" i="6"/>
  <c r="J489" i="6" s="1"/>
  <c r="G466" i="6"/>
  <c r="G483" i="6"/>
  <c r="J483" i="6" s="1"/>
  <c r="G509" i="6"/>
  <c r="J509" i="6" s="1"/>
  <c r="G497" i="6"/>
  <c r="G514" i="6"/>
  <c r="J514" i="6" s="1"/>
  <c r="G515" i="6"/>
  <c r="G500" i="6"/>
  <c r="J500" i="6" s="1"/>
  <c r="G532" i="6"/>
  <c r="J532" i="6" s="1"/>
  <c r="G540" i="6"/>
  <c r="G551" i="6"/>
  <c r="J551" i="6" s="1"/>
  <c r="G538" i="6"/>
  <c r="J538" i="6" s="1"/>
  <c r="G566" i="6"/>
  <c r="J566" i="6" s="1"/>
  <c r="G583" i="6"/>
  <c r="J583" i="6" s="1"/>
  <c r="G556" i="6"/>
  <c r="J556" i="6" s="1"/>
  <c r="G588" i="6"/>
  <c r="J588" i="6" s="1"/>
  <c r="G577" i="6"/>
  <c r="J577" i="6" s="1"/>
  <c r="G602" i="6"/>
  <c r="J602" i="6" s="1"/>
  <c r="G604" i="6"/>
  <c r="J604" i="6" s="1"/>
  <c r="G619" i="6"/>
  <c r="G622" i="6"/>
  <c r="G640" i="6"/>
  <c r="J640" i="6" s="1"/>
  <c r="G625" i="6"/>
  <c r="G663" i="6"/>
  <c r="G657" i="6"/>
  <c r="J657" i="6" s="1"/>
  <c r="G666" i="6"/>
  <c r="J666" i="6" s="1"/>
  <c r="G651" i="6"/>
  <c r="J651" i="6" s="1"/>
  <c r="G683" i="6"/>
  <c r="J683" i="6" s="1"/>
  <c r="G702" i="6"/>
  <c r="J702" i="6" s="1"/>
  <c r="G708" i="6"/>
  <c r="G724" i="6"/>
  <c r="J724" i="6" s="1"/>
  <c r="G715" i="6"/>
  <c r="G738" i="6"/>
  <c r="J738" i="6" s="1"/>
  <c r="G733" i="6"/>
  <c r="J733" i="6" s="1"/>
  <c r="G744" i="6"/>
  <c r="J744" i="6" s="1"/>
  <c r="G753" i="6"/>
  <c r="G751" i="6"/>
  <c r="J751" i="6" s="1"/>
  <c r="G760" i="6"/>
  <c r="J760" i="6" s="1"/>
  <c r="G772" i="6"/>
  <c r="G765" i="6"/>
  <c r="G767" i="6"/>
  <c r="J767" i="6" s="1"/>
  <c r="G775" i="6"/>
  <c r="J775" i="6" s="1"/>
  <c r="G782" i="6"/>
  <c r="J782" i="6" s="1"/>
  <c r="G792" i="6"/>
  <c r="G803" i="6"/>
  <c r="J803" i="6" s="1"/>
  <c r="G97" i="6"/>
  <c r="J97" i="6" s="1"/>
  <c r="G81" i="6"/>
  <c r="J81" i="6" s="1"/>
  <c r="G39" i="6"/>
  <c r="J39" i="6" s="1"/>
  <c r="G15" i="6"/>
  <c r="J15" i="6" s="1"/>
  <c r="G22" i="6"/>
  <c r="G37" i="6"/>
  <c r="J37" i="6" s="1"/>
  <c r="J12" i="6"/>
  <c r="G18" i="6"/>
  <c r="J33" i="6"/>
  <c r="AF5" i="6"/>
  <c r="X5" i="6"/>
  <c r="P5" i="6"/>
  <c r="AE5" i="6"/>
  <c r="W5" i="6"/>
  <c r="O5" i="6"/>
  <c r="AA5" i="6"/>
  <c r="AI5" i="6"/>
  <c r="S5" i="6"/>
  <c r="K5" i="6"/>
  <c r="J5" i="6"/>
  <c r="G105" i="6"/>
  <c r="J105" i="6" s="1"/>
  <c r="G110" i="6"/>
  <c r="G91" i="6"/>
  <c r="J91" i="6" s="1"/>
  <c r="G75" i="6"/>
  <c r="J75" i="6" s="1"/>
  <c r="J113" i="6"/>
  <c r="G59" i="6"/>
  <c r="J59" i="6" s="1"/>
  <c r="J198" i="6"/>
  <c r="J140" i="6"/>
  <c r="J167" i="6"/>
  <c r="J183" i="6"/>
  <c r="J226" i="6"/>
  <c r="J262" i="6"/>
  <c r="J277" i="6"/>
  <c r="J224" i="6"/>
  <c r="J257" i="6"/>
  <c r="J314" i="6"/>
  <c r="J305" i="6"/>
  <c r="J313" i="6"/>
  <c r="J378" i="6"/>
  <c r="J315" i="6"/>
  <c r="J347" i="6"/>
  <c r="J333" i="6"/>
  <c r="J368" i="6"/>
  <c r="J409" i="6"/>
  <c r="J441" i="6"/>
  <c r="J395" i="6"/>
  <c r="J430" i="6"/>
  <c r="J466" i="6"/>
  <c r="J451" i="6"/>
  <c r="J471" i="6"/>
  <c r="J472" i="6"/>
  <c r="J498" i="6"/>
  <c r="J530" i="6"/>
  <c r="J511" i="6"/>
  <c r="J520" i="6"/>
  <c r="J496" i="6"/>
  <c r="J529" i="6"/>
  <c r="J571" i="6"/>
  <c r="J561" i="6"/>
  <c r="J582" i="6"/>
  <c r="J607" i="6"/>
  <c r="J619" i="6"/>
  <c r="J625" i="6"/>
  <c r="J643" i="6"/>
  <c r="J673" i="6"/>
  <c r="J685" i="6"/>
  <c r="J670" i="6"/>
  <c r="J655" i="6"/>
  <c r="J687" i="6"/>
  <c r="J708" i="6"/>
  <c r="J719" i="6"/>
  <c r="J713" i="6"/>
  <c r="J715" i="6"/>
  <c r="J736" i="6"/>
  <c r="J723" i="6"/>
  <c r="J734" i="6"/>
  <c r="J746" i="6"/>
  <c r="J753" i="6"/>
  <c r="J752" i="6"/>
  <c r="J757" i="6"/>
  <c r="J761" i="6"/>
  <c r="J772" i="6"/>
  <c r="J802" i="6"/>
  <c r="J83" i="6"/>
  <c r="J67" i="6"/>
  <c r="G57" i="6"/>
  <c r="J57" i="6" s="1"/>
  <c r="G144" i="6"/>
  <c r="G169" i="6"/>
  <c r="G185" i="6"/>
  <c r="G137" i="6"/>
  <c r="J137" i="6" s="1"/>
  <c r="G118" i="6"/>
  <c r="J118" i="6" s="1"/>
  <c r="G126" i="6"/>
  <c r="J126" i="6" s="1"/>
  <c r="G134" i="6"/>
  <c r="J134" i="6" s="1"/>
  <c r="G164" i="6"/>
  <c r="J164" i="6" s="1"/>
  <c r="G180" i="6"/>
  <c r="J180" i="6" s="1"/>
  <c r="G196" i="6"/>
  <c r="J196" i="6" s="1"/>
  <c r="G207" i="6"/>
  <c r="J207" i="6" s="1"/>
  <c r="G281" i="6"/>
  <c r="J281" i="6" s="1"/>
  <c r="G245" i="6"/>
  <c r="J245" i="6" s="1"/>
  <c r="G242" i="6"/>
  <c r="J242" i="6" s="1"/>
  <c r="G271" i="6"/>
  <c r="J271" i="6" s="1"/>
  <c r="G203" i="6"/>
  <c r="J203" i="6" s="1"/>
  <c r="G282" i="6"/>
  <c r="G212" i="6"/>
  <c r="G247" i="6"/>
  <c r="J247" i="6" s="1"/>
  <c r="G205" i="6"/>
  <c r="J205" i="6" s="1"/>
  <c r="G280" i="6"/>
  <c r="G230" i="6"/>
  <c r="J230" i="6" s="1"/>
  <c r="G260" i="6"/>
  <c r="J260" i="6" s="1"/>
  <c r="G310" i="6"/>
  <c r="J310" i="6" s="1"/>
  <c r="G298" i="6"/>
  <c r="J298" i="6" s="1"/>
  <c r="G365" i="6"/>
  <c r="J365" i="6" s="1"/>
  <c r="G319" i="6"/>
  <c r="J319" i="6" s="1"/>
  <c r="G351" i="6"/>
  <c r="J351" i="6" s="1"/>
  <c r="G388" i="6"/>
  <c r="J388" i="6" s="1"/>
  <c r="G360" i="6"/>
  <c r="J360" i="6" s="1"/>
  <c r="G371" i="6"/>
  <c r="J371" i="6" s="1"/>
  <c r="G372" i="6"/>
  <c r="J372" i="6" s="1"/>
  <c r="G391" i="6"/>
  <c r="J391" i="6" s="1"/>
  <c r="G428" i="6"/>
  <c r="J428" i="6" s="1"/>
  <c r="G393" i="6"/>
  <c r="J393" i="6" s="1"/>
  <c r="G425" i="6"/>
  <c r="J425" i="6" s="1"/>
  <c r="G414" i="6"/>
  <c r="J414" i="6" s="1"/>
  <c r="G415" i="6"/>
  <c r="J415" i="6" s="1"/>
  <c r="G460" i="6"/>
  <c r="J460" i="6" s="1"/>
  <c r="G461" i="6"/>
  <c r="J461" i="6" s="1"/>
  <c r="G470" i="6"/>
  <c r="G452" i="6"/>
  <c r="J452" i="6" s="1"/>
  <c r="G487" i="6"/>
  <c r="J487" i="6" s="1"/>
  <c r="G513" i="6"/>
  <c r="J513" i="6" s="1"/>
  <c r="G518" i="6"/>
  <c r="J518" i="6" s="1"/>
  <c r="G519" i="6"/>
  <c r="J519" i="6" s="1"/>
  <c r="G504" i="6"/>
  <c r="J504" i="6" s="1"/>
  <c r="G533" i="6"/>
  <c r="J533" i="6" s="1"/>
  <c r="G542" i="6"/>
  <c r="G553" i="6"/>
  <c r="J553" i="6" s="1"/>
  <c r="G544" i="6"/>
  <c r="J544" i="6" s="1"/>
  <c r="G541" i="6"/>
  <c r="J541" i="6" s="1"/>
  <c r="G570" i="6"/>
  <c r="J570" i="6" s="1"/>
  <c r="G587" i="6"/>
  <c r="J587" i="6" s="1"/>
  <c r="G560" i="6"/>
  <c r="J560" i="6" s="1"/>
  <c r="G581" i="6"/>
  <c r="J581" i="6" s="1"/>
  <c r="G600" i="6"/>
  <c r="J600" i="6" s="1"/>
  <c r="G595" i="6"/>
  <c r="G605" i="6"/>
  <c r="J605" i="6" s="1"/>
  <c r="G598" i="6"/>
  <c r="J598" i="6" s="1"/>
  <c r="G626" i="6"/>
  <c r="J626" i="6" s="1"/>
  <c r="G623" i="6"/>
  <c r="J623" i="6" s="1"/>
  <c r="G612" i="6"/>
  <c r="J612" i="6" s="1"/>
  <c r="G629" i="6"/>
  <c r="J629" i="6" s="1"/>
  <c r="G648" i="6"/>
  <c r="J648" i="6" s="1"/>
  <c r="G680" i="6"/>
  <c r="J680" i="6" s="1"/>
  <c r="G644" i="6"/>
  <c r="G676" i="6"/>
  <c r="J676" i="6" s="1"/>
  <c r="G661" i="6"/>
  <c r="G646" i="6"/>
  <c r="J646" i="6" s="1"/>
  <c r="G678" i="6"/>
  <c r="G707" i="6"/>
  <c r="J707" i="6" s="1"/>
  <c r="G693" i="6"/>
  <c r="G699" i="6"/>
  <c r="J699" i="6" s="1"/>
  <c r="G716" i="6"/>
  <c r="G712" i="6"/>
  <c r="G727" i="6"/>
  <c r="G729" i="6"/>
  <c r="J729" i="6" s="1"/>
  <c r="G732" i="6"/>
  <c r="J732" i="6" s="1"/>
  <c r="G721" i="6"/>
  <c r="J721" i="6" s="1"/>
  <c r="G762" i="6"/>
  <c r="G780" i="6"/>
  <c r="J780" i="6" s="1"/>
  <c r="G784" i="6"/>
  <c r="J784" i="6" s="1"/>
  <c r="G800" i="6"/>
  <c r="J800" i="6" s="1"/>
  <c r="J94" i="6"/>
  <c r="J78" i="6"/>
  <c r="G64" i="6"/>
  <c r="J64" i="6" s="1"/>
  <c r="G48" i="6"/>
  <c r="J48" i="6" s="1"/>
  <c r="J22" i="6"/>
  <c r="G114" i="6"/>
  <c r="J114" i="6" s="1"/>
  <c r="G27" i="6"/>
  <c r="AG5" i="6"/>
  <c r="J18" i="6"/>
  <c r="G25" i="6"/>
  <c r="J25" i="6" s="1"/>
  <c r="J110" i="6"/>
  <c r="AD5" i="6"/>
  <c r="G116" i="6"/>
  <c r="J116" i="6" s="1"/>
  <c r="G96" i="6"/>
  <c r="J96" i="6" s="1"/>
  <c r="G80" i="6"/>
  <c r="J80" i="6" s="1"/>
  <c r="J103" i="6"/>
  <c r="G53" i="6"/>
  <c r="J108" i="6"/>
  <c r="J88" i="6"/>
  <c r="J72" i="6"/>
  <c r="J54" i="6"/>
  <c r="J119" i="6"/>
  <c r="J144" i="6"/>
  <c r="J169" i="6"/>
  <c r="J185" i="6"/>
  <c r="J276" i="6"/>
  <c r="J266" i="6"/>
  <c r="J212" i="6"/>
  <c r="J282" i="6"/>
  <c r="J280" i="6"/>
  <c r="J261" i="6"/>
  <c r="J287" i="6"/>
  <c r="J293" i="6"/>
  <c r="J322" i="6"/>
  <c r="J308" i="6"/>
  <c r="J344" i="6"/>
  <c r="J383" i="6"/>
  <c r="J387" i="6"/>
  <c r="J348" i="6"/>
  <c r="J350" i="6"/>
  <c r="J413" i="6"/>
  <c r="J434" i="6"/>
  <c r="J406" i="6"/>
  <c r="J407" i="6"/>
  <c r="J440" i="6"/>
  <c r="J470" i="6"/>
  <c r="J475" i="6"/>
  <c r="J476" i="6"/>
  <c r="J502" i="6"/>
  <c r="J515" i="6"/>
  <c r="J524" i="6"/>
  <c r="J501" i="6"/>
  <c r="J537" i="6"/>
  <c r="J552" i="6"/>
  <c r="J540" i="6"/>
  <c r="J575" i="6"/>
  <c r="J572" i="6"/>
  <c r="J565" i="6"/>
  <c r="J595" i="6"/>
  <c r="J586" i="6"/>
  <c r="J606" i="6"/>
  <c r="J618" i="6"/>
  <c r="J644" i="6"/>
  <c r="J688" i="6"/>
  <c r="J698" i="6"/>
  <c r="J697" i="6"/>
  <c r="J742" i="6"/>
  <c r="J765" i="6"/>
  <c r="J769" i="6"/>
  <c r="G98" i="6"/>
  <c r="J98" i="6" s="1"/>
  <c r="G82" i="6"/>
  <c r="J82" i="6" s="1"/>
  <c r="G66" i="6"/>
  <c r="J66" i="6" s="1"/>
  <c r="G50" i="6"/>
  <c r="J50" i="6" s="1"/>
  <c r="G101" i="6"/>
  <c r="J101" i="6" s="1"/>
  <c r="G148" i="6"/>
  <c r="G171" i="6"/>
  <c r="J171" i="6" s="1"/>
  <c r="G187" i="6"/>
  <c r="J187" i="6" s="1"/>
  <c r="G141" i="6"/>
  <c r="J141" i="6" s="1"/>
  <c r="G119" i="6"/>
  <c r="G127" i="6"/>
  <c r="J127" i="6" s="1"/>
  <c r="G138" i="6"/>
  <c r="J138" i="6" s="1"/>
  <c r="G166" i="6"/>
  <c r="J166" i="6" s="1"/>
  <c r="G182" i="6"/>
  <c r="J182" i="6" s="1"/>
  <c r="G135" i="6"/>
  <c r="J135" i="6" s="1"/>
  <c r="G283" i="6"/>
  <c r="J283" i="6" s="1"/>
  <c r="G216" i="6"/>
  <c r="J216" i="6" s="1"/>
  <c r="G249" i="6"/>
  <c r="J249" i="6" s="1"/>
  <c r="G209" i="6"/>
  <c r="J209" i="6" s="1"/>
  <c r="G210" i="6"/>
  <c r="J210" i="6" s="1"/>
  <c r="G246" i="6"/>
  <c r="J246" i="6" s="1"/>
  <c r="G279" i="6"/>
  <c r="J279" i="6" s="1"/>
  <c r="G284" i="6"/>
  <c r="G251" i="6"/>
  <c r="J251" i="6" s="1"/>
  <c r="G232" i="6"/>
  <c r="J232" i="6" s="1"/>
  <c r="G264" i="6"/>
  <c r="G301" i="6"/>
  <c r="J301" i="6" s="1"/>
  <c r="G307" i="6"/>
  <c r="J307" i="6" s="1"/>
  <c r="G295" i="6"/>
  <c r="J295" i="6" s="1"/>
  <c r="G316" i="6"/>
  <c r="J316" i="6" s="1"/>
  <c r="G334" i="6"/>
  <c r="J334" i="6" s="1"/>
  <c r="G369" i="6"/>
  <c r="J369" i="6" s="1"/>
  <c r="G366" i="6"/>
  <c r="J366" i="6" s="1"/>
  <c r="G321" i="6"/>
  <c r="G353" i="6"/>
  <c r="G385" i="6"/>
  <c r="G346" i="6"/>
  <c r="J346" i="6" s="1"/>
  <c r="G375" i="6"/>
  <c r="J375" i="6" s="1"/>
  <c r="G331" i="6"/>
  <c r="J331" i="6" s="1"/>
  <c r="G340" i="6"/>
  <c r="J340" i="6" s="1"/>
  <c r="G376" i="6"/>
  <c r="J376" i="6" s="1"/>
  <c r="G317" i="6"/>
  <c r="J317" i="6" s="1"/>
  <c r="G349" i="6"/>
  <c r="J349" i="6" s="1"/>
  <c r="G396" i="6"/>
  <c r="J396" i="6" s="1"/>
  <c r="G444" i="6"/>
  <c r="J444" i="6" s="1"/>
  <c r="G432" i="6"/>
  <c r="J432" i="6" s="1"/>
  <c r="G429" i="6"/>
  <c r="J429" i="6" s="1"/>
  <c r="G402" i="6"/>
  <c r="J402" i="6" s="1"/>
  <c r="G418" i="6"/>
  <c r="J418" i="6" s="1"/>
  <c r="G404" i="6"/>
  <c r="J404" i="6" s="1"/>
  <c r="G419" i="6"/>
  <c r="J419" i="6" s="1"/>
  <c r="G464" i="6"/>
  <c r="J464" i="6" s="1"/>
  <c r="G465" i="6"/>
  <c r="J465" i="6" s="1"/>
  <c r="G449" i="6"/>
  <c r="J449" i="6" s="1"/>
  <c r="G474" i="6"/>
  <c r="G459" i="6"/>
  <c r="J459" i="6" s="1"/>
  <c r="G517" i="6"/>
  <c r="J517" i="6" s="1"/>
  <c r="G536" i="6"/>
  <c r="G522" i="6"/>
  <c r="J522" i="6" s="1"/>
  <c r="G523" i="6"/>
  <c r="J523" i="6" s="1"/>
  <c r="G508" i="6"/>
  <c r="J508" i="6" s="1"/>
  <c r="G546" i="6"/>
  <c r="J546" i="6" s="1"/>
  <c r="G548" i="6"/>
  <c r="J548" i="6" s="1"/>
  <c r="G545" i="6"/>
  <c r="J545" i="6" s="1"/>
  <c r="G574" i="6"/>
  <c r="J574" i="6" s="1"/>
  <c r="G559" i="6"/>
  <c r="J559" i="6" s="1"/>
  <c r="G591" i="6"/>
  <c r="J591" i="6" s="1"/>
  <c r="G564" i="6"/>
  <c r="J564" i="6" s="1"/>
  <c r="G585" i="6"/>
  <c r="J585" i="6" s="1"/>
  <c r="G616" i="6"/>
  <c r="J616" i="6" s="1"/>
  <c r="G630" i="6"/>
  <c r="J630" i="6" s="1"/>
  <c r="G627" i="6"/>
  <c r="J627" i="6" s="1"/>
  <c r="G639" i="6"/>
  <c r="J639" i="6" s="1"/>
  <c r="G671" i="6"/>
  <c r="J671" i="6" s="1"/>
  <c r="G665" i="6"/>
  <c r="J665" i="6" s="1"/>
  <c r="G674" i="6"/>
  <c r="J674" i="6" s="1"/>
  <c r="G659" i="6"/>
  <c r="J659" i="6" s="1"/>
  <c r="G694" i="6"/>
  <c r="J694" i="6" s="1"/>
  <c r="G709" i="6"/>
  <c r="J709" i="6" s="1"/>
  <c r="G720" i="6"/>
  <c r="J720" i="6" s="1"/>
  <c r="G722" i="6"/>
  <c r="J722" i="6" s="1"/>
  <c r="G745" i="6"/>
  <c r="G748" i="6"/>
  <c r="J748" i="6" s="1"/>
  <c r="G759" i="6"/>
  <c r="J759" i="6" s="1"/>
  <c r="G773" i="6"/>
  <c r="J773" i="6" s="1"/>
  <c r="G785" i="6"/>
  <c r="J785" i="6" s="1"/>
  <c r="G788" i="6"/>
  <c r="J788" i="6" s="1"/>
  <c r="G789" i="6"/>
  <c r="J789" i="6" s="1"/>
  <c r="G797" i="6"/>
  <c r="J797" i="6" s="1"/>
  <c r="J112" i="6"/>
  <c r="G93" i="6"/>
  <c r="G77" i="6"/>
  <c r="M5" i="6"/>
  <c r="AK5" i="6"/>
  <c r="G14" i="6"/>
  <c r="J14" i="6" s="1"/>
  <c r="G29" i="6"/>
  <c r="G28" i="6"/>
  <c r="J28" i="6" s="1"/>
  <c r="AH5" i="6"/>
  <c r="J27" i="6"/>
  <c r="Y5" i="6"/>
  <c r="G10" i="6"/>
  <c r="J10" i="6" s="1"/>
  <c r="G32" i="6"/>
  <c r="V5" i="6"/>
  <c r="J65" i="6"/>
  <c r="J49" i="6"/>
  <c r="J93" i="6"/>
  <c r="J77" i="6"/>
  <c r="G62" i="6"/>
  <c r="J62" i="6" s="1"/>
  <c r="G46" i="6"/>
  <c r="J46" i="6" s="1"/>
  <c r="G87" i="6"/>
  <c r="J87" i="6" s="1"/>
  <c r="G71" i="6"/>
  <c r="J71" i="6" s="1"/>
  <c r="G107" i="6"/>
  <c r="J107" i="6" s="1"/>
  <c r="J53" i="6"/>
  <c r="J120" i="6"/>
  <c r="J146" i="6"/>
  <c r="J170" i="6"/>
  <c r="J186" i="6"/>
  <c r="J148" i="6"/>
  <c r="J238" i="6"/>
  <c r="J270" i="6"/>
  <c r="J284" i="6"/>
  <c r="J264" i="6"/>
  <c r="J278" i="6"/>
  <c r="J233" i="6"/>
  <c r="J265" i="6"/>
  <c r="J289" i="6"/>
  <c r="J294" i="6"/>
  <c r="J321" i="6"/>
  <c r="J353" i="6"/>
  <c r="J385" i="6"/>
  <c r="J354" i="6"/>
  <c r="J355" i="6"/>
  <c r="J341" i="6"/>
  <c r="J390" i="6"/>
  <c r="J417" i="6"/>
  <c r="J403" i="6"/>
  <c r="J438" i="6"/>
  <c r="J427" i="6"/>
  <c r="J412" i="6"/>
  <c r="J474" i="6"/>
  <c r="J491" i="6"/>
  <c r="J479" i="6"/>
  <c r="J480" i="6"/>
  <c r="J506" i="6"/>
  <c r="J536" i="6"/>
  <c r="J528" i="6"/>
  <c r="J505" i="6"/>
  <c r="J497" i="6"/>
  <c r="J555" i="6"/>
  <c r="J542" i="6"/>
  <c r="J579" i="6"/>
  <c r="J576" i="6"/>
  <c r="J569" i="6"/>
  <c r="J558" i="6"/>
  <c r="J590" i="6"/>
  <c r="J608" i="6"/>
  <c r="J622" i="6"/>
  <c r="J624" i="6"/>
  <c r="J632" i="6"/>
  <c r="J649" i="6"/>
  <c r="J681" i="6"/>
  <c r="J667" i="6"/>
  <c r="J661" i="6"/>
  <c r="J678" i="6"/>
  <c r="J663" i="6"/>
  <c r="J693" i="6"/>
  <c r="J710" i="6"/>
  <c r="J712" i="6"/>
  <c r="J716" i="6"/>
  <c r="J745" i="6"/>
  <c r="J739" i="6"/>
  <c r="J727" i="6"/>
  <c r="J749" i="6"/>
  <c r="J762" i="6"/>
  <c r="J799" i="6"/>
  <c r="J795" i="6"/>
  <c r="J792" i="6"/>
  <c r="J95" i="6"/>
  <c r="J79" i="6"/>
  <c r="J99" i="6"/>
  <c r="J51" i="6"/>
  <c r="G152" i="6"/>
  <c r="J152" i="6" s="1"/>
  <c r="G173" i="6"/>
  <c r="J173" i="6" s="1"/>
  <c r="G189" i="6"/>
  <c r="J189" i="6" s="1"/>
  <c r="G145" i="6"/>
  <c r="J145" i="6" s="1"/>
  <c r="G120" i="6"/>
  <c r="G128" i="6"/>
  <c r="J128" i="6" s="1"/>
  <c r="G142" i="6"/>
  <c r="J142" i="6" s="1"/>
  <c r="G168" i="6"/>
  <c r="J168" i="6" s="1"/>
  <c r="G184" i="6"/>
  <c r="J184" i="6" s="1"/>
  <c r="G139" i="6"/>
  <c r="J139" i="6" s="1"/>
  <c r="G215" i="6"/>
  <c r="J215" i="6" s="1"/>
  <c r="G285" i="6"/>
  <c r="J285" i="6" s="1"/>
  <c r="G253" i="6"/>
  <c r="J253" i="6" s="1"/>
  <c r="G250" i="6"/>
  <c r="J250" i="6" s="1"/>
  <c r="G292" i="6"/>
  <c r="J292" i="6" s="1"/>
  <c r="G211" i="6"/>
  <c r="J211" i="6" s="1"/>
  <c r="G286" i="6"/>
  <c r="J286" i="6" s="1"/>
  <c r="G220" i="6"/>
  <c r="J220" i="6" s="1"/>
  <c r="G255" i="6"/>
  <c r="J255" i="6" s="1"/>
  <c r="G213" i="6"/>
  <c r="J213" i="6" s="1"/>
  <c r="G206" i="6"/>
  <c r="J206" i="6" s="1"/>
  <c r="G236" i="6"/>
  <c r="J236" i="6" s="1"/>
  <c r="G268" i="6"/>
  <c r="J268" i="6" s="1"/>
  <c r="G328" i="6"/>
  <c r="J328" i="6" s="1"/>
  <c r="G303" i="6"/>
  <c r="J303" i="6" s="1"/>
  <c r="G304" i="6"/>
  <c r="J304" i="6" s="1"/>
  <c r="G373" i="6"/>
  <c r="J373" i="6" s="1"/>
  <c r="G327" i="6"/>
  <c r="J327" i="6" s="1"/>
  <c r="G359" i="6"/>
  <c r="J359" i="6" s="1"/>
  <c r="G336" i="6"/>
  <c r="J336" i="6" s="1"/>
  <c r="G370" i="6"/>
  <c r="J370" i="6" s="1"/>
  <c r="G379" i="6"/>
  <c r="J379" i="6" s="1"/>
  <c r="G380" i="6"/>
  <c r="J380" i="6" s="1"/>
  <c r="G399" i="6"/>
  <c r="J399" i="6" s="1"/>
  <c r="G436" i="6"/>
  <c r="J436" i="6" s="1"/>
  <c r="G392" i="6"/>
  <c r="J392" i="6" s="1"/>
  <c r="G401" i="6"/>
  <c r="J401" i="6" s="1"/>
  <c r="G433" i="6"/>
  <c r="J433" i="6" s="1"/>
  <c r="G447" i="6"/>
  <c r="J447" i="6" s="1"/>
  <c r="G422" i="6"/>
  <c r="J422" i="6" s="1"/>
  <c r="G446" i="6"/>
  <c r="J446" i="6" s="1"/>
  <c r="G423" i="6"/>
  <c r="J423" i="6" s="1"/>
  <c r="G468" i="6"/>
  <c r="J468" i="6" s="1"/>
  <c r="G455" i="6"/>
  <c r="J455" i="6" s="1"/>
  <c r="G469" i="6"/>
  <c r="J469" i="6" s="1"/>
  <c r="G478" i="6"/>
  <c r="J478" i="6" s="1"/>
  <c r="G463" i="6"/>
  <c r="J463" i="6" s="1"/>
  <c r="G453" i="6"/>
  <c r="J453" i="6" s="1"/>
  <c r="G521" i="6"/>
  <c r="J521" i="6" s="1"/>
  <c r="G526" i="6"/>
  <c r="J526" i="6" s="1"/>
  <c r="G492" i="6"/>
  <c r="J492" i="6" s="1"/>
  <c r="G527" i="6"/>
  <c r="J527" i="6" s="1"/>
  <c r="G512" i="6"/>
  <c r="J512" i="6" s="1"/>
  <c r="G495" i="6"/>
  <c r="J495" i="6" s="1"/>
  <c r="G550" i="6"/>
  <c r="J550" i="6" s="1"/>
  <c r="G549" i="6"/>
  <c r="J549" i="6" s="1"/>
  <c r="G578" i="6"/>
  <c r="J578" i="6" s="1"/>
  <c r="G563" i="6"/>
  <c r="J563" i="6" s="1"/>
  <c r="G568" i="6"/>
  <c r="J568" i="6" s="1"/>
  <c r="G557" i="6"/>
  <c r="J557" i="6" s="1"/>
  <c r="G589" i="6"/>
  <c r="J589" i="6" s="1"/>
  <c r="G611" i="6"/>
  <c r="J611" i="6" s="1"/>
  <c r="G603" i="6"/>
  <c r="J603" i="6" s="1"/>
  <c r="G620" i="6"/>
  <c r="J620" i="6" s="1"/>
  <c r="G635" i="6"/>
  <c r="J635" i="6" s="1"/>
  <c r="G631" i="6"/>
  <c r="J631" i="6" s="1"/>
  <c r="G636" i="6"/>
  <c r="J636" i="6" s="1"/>
  <c r="G656" i="6"/>
  <c r="J656" i="6" s="1"/>
  <c r="G652" i="6"/>
  <c r="J652" i="6" s="1"/>
  <c r="G684" i="6"/>
  <c r="J684" i="6" s="1"/>
  <c r="G669" i="6"/>
  <c r="J669" i="6" s="1"/>
  <c r="G654" i="6"/>
  <c r="J654" i="6" s="1"/>
  <c r="G686" i="6"/>
  <c r="J686" i="6" s="1"/>
  <c r="G717" i="6"/>
  <c r="J717" i="6" s="1"/>
  <c r="G735" i="6"/>
  <c r="J735" i="6" s="1"/>
  <c r="G737" i="6"/>
  <c r="J737" i="6" s="1"/>
  <c r="G731" i="6"/>
  <c r="J731" i="6" s="1"/>
  <c r="G755" i="6"/>
  <c r="J755" i="6" s="1"/>
  <c r="G768" i="6"/>
  <c r="J768" i="6" s="1"/>
  <c r="G770" i="6"/>
  <c r="J770" i="6" s="1"/>
  <c r="G776" i="6"/>
  <c r="J776" i="6" s="1"/>
  <c r="G777" i="6"/>
  <c r="J777" i="6" s="1"/>
  <c r="G794" i="6"/>
  <c r="J794" i="6" s="1"/>
  <c r="G801" i="6"/>
  <c r="J801" i="6" s="1"/>
  <c r="J90" i="6"/>
  <c r="J74" i="6"/>
  <c r="J58" i="6"/>
  <c r="G44" i="6"/>
  <c r="J44" i="6" s="1"/>
  <c r="AC5" i="6"/>
  <c r="J29" i="6"/>
  <c r="R5" i="6"/>
  <c r="G19" i="6"/>
  <c r="J19" i="6" s="1"/>
  <c r="Q5" i="6"/>
  <c r="G17" i="6"/>
  <c r="J17" i="6" s="1"/>
  <c r="J32" i="6"/>
  <c r="N5" i="6"/>
  <c r="X24" i="14" l="1"/>
  <c r="K39" i="11"/>
  <c r="P39" i="11" s="1"/>
  <c r="K33" i="11"/>
  <c r="P33" i="11" s="1"/>
  <c r="K27" i="11"/>
  <c r="P27" i="11" s="1"/>
  <c r="K23" i="11"/>
  <c r="P23" i="11" s="1"/>
  <c r="K43" i="11"/>
  <c r="P43" i="11" s="1"/>
  <c r="K41" i="11"/>
  <c r="P41" i="11" s="1"/>
  <c r="K42" i="11"/>
  <c r="P42" i="11" s="1"/>
  <c r="K14" i="11"/>
  <c r="P14" i="11" s="1"/>
  <c r="K17" i="11"/>
  <c r="P17" i="11" s="1"/>
  <c r="K18" i="11"/>
  <c r="P18" i="11" s="1"/>
  <c r="K32" i="11"/>
  <c r="P32" i="11" s="1"/>
  <c r="K21" i="11"/>
  <c r="P21" i="11" s="1"/>
  <c r="K25" i="11"/>
  <c r="P25" i="11" s="1"/>
  <c r="K22" i="11"/>
  <c r="P22" i="11" s="1"/>
  <c r="K35" i="11"/>
  <c r="P35" i="11" s="1"/>
  <c r="K28" i="11"/>
  <c r="P28" i="11" s="1"/>
  <c r="K26" i="11"/>
  <c r="P26" i="11" s="1"/>
  <c r="K47" i="11"/>
  <c r="P47" i="11" s="1"/>
  <c r="K44" i="11"/>
  <c r="P44" i="11" s="1"/>
  <c r="K34" i="11"/>
  <c r="P34" i="11" s="1"/>
  <c r="K16" i="11"/>
  <c r="P16" i="11" s="1"/>
  <c r="K48" i="11"/>
  <c r="P48" i="11" s="1"/>
  <c r="K49" i="11"/>
  <c r="K24" i="11"/>
  <c r="P24" i="11" s="1"/>
  <c r="K15" i="11"/>
  <c r="P15" i="11" s="1"/>
  <c r="K40" i="11"/>
  <c r="P40" i="11" s="1"/>
  <c r="K38" i="11"/>
  <c r="P38" i="11" s="1"/>
  <c r="K31" i="11"/>
  <c r="P31" i="11" s="1"/>
  <c r="Q44" i="11" l="1"/>
  <c r="Q38" i="11"/>
  <c r="Q15" i="11"/>
  <c r="Q26" i="11"/>
  <c r="Q17" i="11"/>
  <c r="Q39" i="11"/>
  <c r="Q24" i="11"/>
  <c r="Q28" i="11"/>
  <c r="Q37" i="11"/>
  <c r="Q19" i="11"/>
  <c r="Q45" i="11"/>
  <c r="Q36" i="11"/>
  <c r="Q46" i="11"/>
  <c r="Q20" i="11"/>
  <c r="Q14" i="11"/>
  <c r="Q29" i="11"/>
  <c r="Q30" i="11"/>
  <c r="Q35" i="11"/>
  <c r="Q42" i="11"/>
  <c r="Q48" i="11"/>
  <c r="Q22" i="11"/>
  <c r="Q41" i="11"/>
  <c r="Q16" i="11"/>
  <c r="Q25" i="11"/>
  <c r="Q43" i="11"/>
  <c r="Q31" i="11"/>
  <c r="Q34" i="11"/>
  <c r="Q21" i="11"/>
  <c r="Q23" i="11"/>
  <c r="Q32" i="11"/>
  <c r="Q27" i="11"/>
  <c r="Q40" i="11"/>
  <c r="Q47" i="11"/>
  <c r="Q18" i="11"/>
  <c r="Q33" i="11"/>
  <c r="B39" i="12" l="1"/>
  <c r="B37" i="12"/>
  <c r="B33" i="12"/>
  <c r="B29" i="12"/>
  <c r="B25" i="12"/>
  <c r="B21" i="12"/>
  <c r="B36" i="12"/>
  <c r="B32" i="12"/>
  <c r="B31" i="12"/>
  <c r="B34" i="12"/>
  <c r="B18" i="12"/>
  <c r="B17" i="12"/>
  <c r="B35" i="12"/>
  <c r="B20" i="12"/>
  <c r="B19" i="12"/>
  <c r="B16" i="12"/>
  <c r="B22" i="12"/>
  <c r="B15" i="12"/>
  <c r="B14" i="12"/>
  <c r="B24" i="12"/>
  <c r="B23" i="12"/>
  <c r="B13" i="12"/>
  <c r="B26" i="12"/>
  <c r="B38" i="12"/>
  <c r="B28" i="12"/>
  <c r="B27" i="12"/>
  <c r="B30" i="12"/>
  <c r="R16" i="12" l="1"/>
  <c r="D16" i="12"/>
  <c r="C16" i="12"/>
  <c r="A55" i="12"/>
  <c r="V16" i="12"/>
  <c r="U16" i="12"/>
  <c r="T16" i="12"/>
  <c r="S16" i="12"/>
  <c r="Q16" i="12"/>
  <c r="P16" i="12"/>
  <c r="P21" i="12"/>
  <c r="U21" i="12"/>
  <c r="A60" i="12"/>
  <c r="Q21" i="12"/>
  <c r="D21" i="12"/>
  <c r="C21" i="12"/>
  <c r="V21" i="12"/>
  <c r="T21" i="12"/>
  <c r="S21" i="12"/>
  <c r="R21" i="12"/>
  <c r="V38" i="12"/>
  <c r="C38" i="12"/>
  <c r="S38" i="12"/>
  <c r="Q38" i="12"/>
  <c r="U38" i="12"/>
  <c r="A77" i="12"/>
  <c r="T38" i="12"/>
  <c r="R38" i="12"/>
  <c r="P38" i="12"/>
  <c r="D38" i="12"/>
  <c r="A68" i="12"/>
  <c r="P29" i="12"/>
  <c r="U29" i="12"/>
  <c r="V29" i="12"/>
  <c r="T29" i="12"/>
  <c r="S29" i="12"/>
  <c r="R29" i="12"/>
  <c r="Q29" i="12"/>
  <c r="D29" i="12"/>
  <c r="C29" i="12"/>
  <c r="A63" i="12"/>
  <c r="R24" i="12"/>
  <c r="D24" i="12"/>
  <c r="S24" i="12"/>
  <c r="Q24" i="12"/>
  <c r="P24" i="12"/>
  <c r="C24" i="12"/>
  <c r="V24" i="12"/>
  <c r="U24" i="12"/>
  <c r="T24" i="12"/>
  <c r="A72" i="12"/>
  <c r="P33" i="12"/>
  <c r="U33" i="12"/>
  <c r="C33" i="12"/>
  <c r="V33" i="12"/>
  <c r="T33" i="12"/>
  <c r="S33" i="12"/>
  <c r="R33" i="12"/>
  <c r="Q33" i="12"/>
  <c r="D33" i="12"/>
  <c r="A64" i="12"/>
  <c r="P25" i="12"/>
  <c r="U25" i="12"/>
  <c r="S25" i="12"/>
  <c r="R25" i="12"/>
  <c r="Q25" i="12"/>
  <c r="D25" i="12"/>
  <c r="C25" i="12"/>
  <c r="V25" i="12"/>
  <c r="T25" i="12"/>
  <c r="V22" i="12"/>
  <c r="C22" i="12"/>
  <c r="A61" i="12"/>
  <c r="S22" i="12"/>
  <c r="Q22" i="12"/>
  <c r="P22" i="12"/>
  <c r="D22" i="12"/>
  <c r="U22" i="12"/>
  <c r="T22" i="12"/>
  <c r="R22" i="12"/>
  <c r="V14" i="12"/>
  <c r="C14" i="12"/>
  <c r="A53" i="12"/>
  <c r="Q14" i="12"/>
  <c r="P14" i="12"/>
  <c r="D14" i="12"/>
  <c r="U14" i="12"/>
  <c r="T14" i="12"/>
  <c r="S14" i="12"/>
  <c r="R14" i="12"/>
  <c r="T23" i="12"/>
  <c r="Q23" i="12"/>
  <c r="R23" i="12"/>
  <c r="P23" i="12"/>
  <c r="D23" i="12"/>
  <c r="A62" i="12"/>
  <c r="C23" i="12"/>
  <c r="V23" i="12"/>
  <c r="U23" i="12"/>
  <c r="S23" i="12"/>
  <c r="R32" i="12"/>
  <c r="D32" i="12"/>
  <c r="A71" i="12"/>
  <c r="V32" i="12"/>
  <c r="U32" i="12"/>
  <c r="T32" i="12"/>
  <c r="S32" i="12"/>
  <c r="Q32" i="12"/>
  <c r="P32" i="12"/>
  <c r="C32" i="12"/>
  <c r="A70" i="12"/>
  <c r="T31" i="12"/>
  <c r="Q31" i="12"/>
  <c r="V31" i="12"/>
  <c r="U31" i="12"/>
  <c r="S31" i="12"/>
  <c r="R31" i="12"/>
  <c r="P31" i="12"/>
  <c r="D31" i="12"/>
  <c r="C31" i="12"/>
  <c r="R36" i="12"/>
  <c r="D36" i="12"/>
  <c r="A75" i="12"/>
  <c r="U36" i="12"/>
  <c r="Q36" i="12"/>
  <c r="P36" i="12"/>
  <c r="C36" i="12"/>
  <c r="V36" i="12"/>
  <c r="T36" i="12"/>
  <c r="S36" i="12"/>
  <c r="R20" i="12"/>
  <c r="D20" i="12"/>
  <c r="P20" i="12"/>
  <c r="C20" i="12"/>
  <c r="V20" i="12"/>
  <c r="U20" i="12"/>
  <c r="T20" i="12"/>
  <c r="S20" i="12"/>
  <c r="A59" i="12"/>
  <c r="Q20" i="12"/>
  <c r="V18" i="12"/>
  <c r="C18" i="12"/>
  <c r="S18" i="12"/>
  <c r="D18" i="12"/>
  <c r="U18" i="12"/>
  <c r="A57" i="12"/>
  <c r="T18" i="12"/>
  <c r="R18" i="12"/>
  <c r="Q18" i="12"/>
  <c r="P18" i="12"/>
  <c r="R28" i="12"/>
  <c r="D28" i="12"/>
  <c r="A67" i="12"/>
  <c r="U28" i="12"/>
  <c r="T28" i="12"/>
  <c r="S28" i="12"/>
  <c r="Q28" i="12"/>
  <c r="P28" i="12"/>
  <c r="C28" i="12"/>
  <c r="V28" i="12"/>
  <c r="V26" i="12"/>
  <c r="C26" i="12"/>
  <c r="S26" i="12"/>
  <c r="T26" i="12"/>
  <c r="A65" i="12"/>
  <c r="R26" i="12"/>
  <c r="Q26" i="12"/>
  <c r="P26" i="12"/>
  <c r="D26" i="12"/>
  <c r="U26" i="12"/>
  <c r="A74" i="12"/>
  <c r="T35" i="12"/>
  <c r="Q35" i="12"/>
  <c r="D35" i="12"/>
  <c r="C35" i="12"/>
  <c r="V35" i="12"/>
  <c r="U35" i="12"/>
  <c r="S35" i="12"/>
  <c r="R35" i="12"/>
  <c r="P35" i="12"/>
  <c r="P13" i="12"/>
  <c r="R13" i="12"/>
  <c r="A52" i="12"/>
  <c r="Q13" i="12"/>
  <c r="D13" i="12"/>
  <c r="C13" i="12"/>
  <c r="V13" i="12"/>
  <c r="U13" i="12"/>
  <c r="T13" i="12"/>
  <c r="S13" i="12"/>
  <c r="T15" i="12"/>
  <c r="P15" i="12"/>
  <c r="D15" i="12"/>
  <c r="C15" i="12"/>
  <c r="V15" i="12"/>
  <c r="A54" i="12"/>
  <c r="U15" i="12"/>
  <c r="S15" i="12"/>
  <c r="R15" i="12"/>
  <c r="Q15" i="12"/>
  <c r="A58" i="12"/>
  <c r="T19" i="12"/>
  <c r="Q19" i="12"/>
  <c r="D19" i="12"/>
  <c r="C19" i="12"/>
  <c r="V19" i="12"/>
  <c r="U19" i="12"/>
  <c r="S19" i="12"/>
  <c r="R19" i="12"/>
  <c r="P19" i="12"/>
  <c r="A66" i="12"/>
  <c r="T27" i="12"/>
  <c r="Q27" i="12"/>
  <c r="U27" i="12"/>
  <c r="S27" i="12"/>
  <c r="R27" i="12"/>
  <c r="P27" i="12"/>
  <c r="D27" i="12"/>
  <c r="C27" i="12"/>
  <c r="V27" i="12"/>
  <c r="A76" i="12"/>
  <c r="P37" i="12"/>
  <c r="U37" i="12"/>
  <c r="S37" i="12"/>
  <c r="T37" i="12"/>
  <c r="R37" i="12"/>
  <c r="Q37" i="12"/>
  <c r="D37" i="12"/>
  <c r="C37" i="12"/>
  <c r="V37" i="12"/>
  <c r="V30" i="12"/>
  <c r="C30" i="12"/>
  <c r="S30" i="12"/>
  <c r="U30" i="12"/>
  <c r="T30" i="12"/>
  <c r="R30" i="12"/>
  <c r="A69" i="12"/>
  <c r="Q30" i="12"/>
  <c r="P30" i="12"/>
  <c r="D30" i="12"/>
  <c r="V34" i="12"/>
  <c r="C34" i="12"/>
  <c r="S34" i="12"/>
  <c r="D34" i="12"/>
  <c r="U34" i="12"/>
  <c r="T34" i="12"/>
  <c r="R34" i="12"/>
  <c r="Q34" i="12"/>
  <c r="A73" i="12"/>
  <c r="P34" i="12"/>
  <c r="A78" i="12"/>
  <c r="U39" i="12"/>
  <c r="T39" i="12"/>
  <c r="Q39" i="12"/>
  <c r="D39" i="12"/>
  <c r="C39" i="12"/>
  <c r="V39" i="12"/>
  <c r="S39" i="12"/>
  <c r="R39" i="12"/>
  <c r="P39" i="12"/>
  <c r="P17" i="12"/>
  <c r="A56" i="12"/>
  <c r="U17" i="12"/>
  <c r="C17" i="12"/>
  <c r="V17" i="12"/>
  <c r="T17" i="12"/>
  <c r="S17" i="12"/>
  <c r="R17" i="12"/>
  <c r="Q17" i="12"/>
  <c r="D17" i="12"/>
  <c r="AB62" i="12" l="1"/>
  <c r="T62" i="12"/>
  <c r="L62" i="12"/>
  <c r="D62" i="12"/>
  <c r="Z62" i="12"/>
  <c r="R62" i="12"/>
  <c r="J62" i="12"/>
  <c r="B62" i="12"/>
  <c r="W62" i="12"/>
  <c r="O62" i="12"/>
  <c r="G62" i="12"/>
  <c r="Q62" i="12"/>
  <c r="E62" i="12"/>
  <c r="P62" i="12"/>
  <c r="C62" i="12"/>
  <c r="Y62" i="12"/>
  <c r="M62" i="12"/>
  <c r="X62" i="12"/>
  <c r="K62" i="12"/>
  <c r="U62" i="12"/>
  <c r="H62" i="12"/>
  <c r="N62" i="12"/>
  <c r="I62" i="12"/>
  <c r="F62" i="12"/>
  <c r="AA62" i="12"/>
  <c r="V62" i="12"/>
  <c r="S62" i="12"/>
  <c r="AA52" i="12"/>
  <c r="S52" i="12"/>
  <c r="K52" i="12"/>
  <c r="C52" i="12"/>
  <c r="Z52" i="12"/>
  <c r="R52" i="12"/>
  <c r="J52" i="12"/>
  <c r="B52" i="12"/>
  <c r="X52" i="12"/>
  <c r="P52" i="12"/>
  <c r="H52" i="12"/>
  <c r="W52" i="12"/>
  <c r="O52" i="12"/>
  <c r="G52" i="12"/>
  <c r="U52" i="12"/>
  <c r="M52" i="12"/>
  <c r="E52" i="12"/>
  <c r="Y52" i="12"/>
  <c r="D52" i="12"/>
  <c r="V52" i="12"/>
  <c r="T52" i="12"/>
  <c r="Q52" i="12"/>
  <c r="N52" i="12"/>
  <c r="L52" i="12"/>
  <c r="I52" i="12"/>
  <c r="AB52" i="12"/>
  <c r="F52" i="12"/>
  <c r="AB70" i="12"/>
  <c r="T70" i="12"/>
  <c r="L70" i="12"/>
  <c r="D70" i="12"/>
  <c r="Z70" i="12"/>
  <c r="R70" i="12"/>
  <c r="J70" i="12"/>
  <c r="B70" i="12"/>
  <c r="Y70" i="12"/>
  <c r="Q70" i="12"/>
  <c r="I70" i="12"/>
  <c r="W70" i="12"/>
  <c r="O70" i="12"/>
  <c r="G70" i="12"/>
  <c r="X70" i="12"/>
  <c r="H70" i="12"/>
  <c r="V70" i="12"/>
  <c r="F70" i="12"/>
  <c r="S70" i="12"/>
  <c r="C70" i="12"/>
  <c r="P70" i="12"/>
  <c r="M70" i="12"/>
  <c r="AA70" i="12"/>
  <c r="U70" i="12"/>
  <c r="N70" i="12"/>
  <c r="K70" i="12"/>
  <c r="E70" i="12"/>
  <c r="X71" i="12"/>
  <c r="P71" i="12"/>
  <c r="H71" i="12"/>
  <c r="V71" i="12"/>
  <c r="N71" i="12"/>
  <c r="F71" i="12"/>
  <c r="U71" i="12"/>
  <c r="M71" i="12"/>
  <c r="E71" i="12"/>
  <c r="AA71" i="12"/>
  <c r="S71" i="12"/>
  <c r="K71" i="12"/>
  <c r="C71" i="12"/>
  <c r="AB71" i="12"/>
  <c r="L71" i="12"/>
  <c r="Z71" i="12"/>
  <c r="J71" i="12"/>
  <c r="W71" i="12"/>
  <c r="G71" i="12"/>
  <c r="T71" i="12"/>
  <c r="D71" i="12"/>
  <c r="Q71" i="12"/>
  <c r="I71" i="12"/>
  <c r="B71" i="12"/>
  <c r="Y71" i="12"/>
  <c r="R71" i="12"/>
  <c r="O71" i="12"/>
  <c r="AB68" i="12"/>
  <c r="T68" i="12"/>
  <c r="L68" i="12"/>
  <c r="D68" i="12"/>
  <c r="Z68" i="12"/>
  <c r="R68" i="12"/>
  <c r="J68" i="12"/>
  <c r="B68" i="12"/>
  <c r="Y68" i="12"/>
  <c r="Q68" i="12"/>
  <c r="I68" i="12"/>
  <c r="W68" i="12"/>
  <c r="O68" i="12"/>
  <c r="G68" i="12"/>
  <c r="P68" i="12"/>
  <c r="N68" i="12"/>
  <c r="AA68" i="12"/>
  <c r="K68" i="12"/>
  <c r="X68" i="12"/>
  <c r="H68" i="12"/>
  <c r="U68" i="12"/>
  <c r="E68" i="12"/>
  <c r="F68" i="12"/>
  <c r="C68" i="12"/>
  <c r="V68" i="12"/>
  <c r="S68" i="12"/>
  <c r="M68" i="12"/>
  <c r="AB56" i="12"/>
  <c r="T56" i="12"/>
  <c r="L56" i="12"/>
  <c r="D56" i="12"/>
  <c r="Z56" i="12"/>
  <c r="R56" i="12"/>
  <c r="J56" i="12"/>
  <c r="B56" i="12"/>
  <c r="W56" i="12"/>
  <c r="O56" i="12"/>
  <c r="G56" i="12"/>
  <c r="S56" i="12"/>
  <c r="F56" i="12"/>
  <c r="Q56" i="12"/>
  <c r="E56" i="12"/>
  <c r="AA56" i="12"/>
  <c r="N56" i="12"/>
  <c r="Y56" i="12"/>
  <c r="M56" i="12"/>
  <c r="V56" i="12"/>
  <c r="I56" i="12"/>
  <c r="K56" i="12"/>
  <c r="H56" i="12"/>
  <c r="C56" i="12"/>
  <c r="X56" i="12"/>
  <c r="U56" i="12"/>
  <c r="P56" i="12"/>
  <c r="R41" i="12"/>
  <c r="X69" i="12"/>
  <c r="P69" i="12"/>
  <c r="H69" i="12"/>
  <c r="V69" i="12"/>
  <c r="N69" i="12"/>
  <c r="F69" i="12"/>
  <c r="U69" i="12"/>
  <c r="M69" i="12"/>
  <c r="E69" i="12"/>
  <c r="AA69" i="12"/>
  <c r="S69" i="12"/>
  <c r="K69" i="12"/>
  <c r="C69" i="12"/>
  <c r="T69" i="12"/>
  <c r="D69" i="12"/>
  <c r="R69" i="12"/>
  <c r="B69" i="12"/>
  <c r="O69" i="12"/>
  <c r="AB69" i="12"/>
  <c r="L69" i="12"/>
  <c r="Y69" i="12"/>
  <c r="I69" i="12"/>
  <c r="W69" i="12"/>
  <c r="Q69" i="12"/>
  <c r="J69" i="12"/>
  <c r="G69" i="12"/>
  <c r="Z69" i="12"/>
  <c r="AB76" i="12"/>
  <c r="T76" i="12"/>
  <c r="L76" i="12"/>
  <c r="D76" i="12"/>
  <c r="Z76" i="12"/>
  <c r="R76" i="12"/>
  <c r="J76" i="12"/>
  <c r="B76" i="12"/>
  <c r="Y76" i="12"/>
  <c r="Q76" i="12"/>
  <c r="I76" i="12"/>
  <c r="W76" i="12"/>
  <c r="O76" i="12"/>
  <c r="G76" i="12"/>
  <c r="P76" i="12"/>
  <c r="N76" i="12"/>
  <c r="AA76" i="12"/>
  <c r="K76" i="12"/>
  <c r="X76" i="12"/>
  <c r="H76" i="12"/>
  <c r="U76" i="12"/>
  <c r="E76" i="12"/>
  <c r="V76" i="12"/>
  <c r="S76" i="12"/>
  <c r="M76" i="12"/>
  <c r="F76" i="12"/>
  <c r="C76" i="12"/>
  <c r="P41" i="12"/>
  <c r="X65" i="12"/>
  <c r="P65" i="12"/>
  <c r="H65" i="12"/>
  <c r="V65" i="12"/>
  <c r="N65" i="12"/>
  <c r="F65" i="12"/>
  <c r="U65" i="12"/>
  <c r="M65" i="12"/>
  <c r="E65" i="12"/>
  <c r="AA65" i="12"/>
  <c r="S65" i="12"/>
  <c r="K65" i="12"/>
  <c r="C65" i="12"/>
  <c r="T65" i="12"/>
  <c r="D65" i="12"/>
  <c r="R65" i="12"/>
  <c r="B65" i="12"/>
  <c r="O65" i="12"/>
  <c r="AB65" i="12"/>
  <c r="L65" i="12"/>
  <c r="Y65" i="12"/>
  <c r="I65" i="12"/>
  <c r="G65" i="12"/>
  <c r="Z65" i="12"/>
  <c r="W65" i="12"/>
  <c r="Q65" i="12"/>
  <c r="J65" i="12"/>
  <c r="AB64" i="12"/>
  <c r="T64" i="12"/>
  <c r="L64" i="12"/>
  <c r="D64" i="12"/>
  <c r="Z64" i="12"/>
  <c r="R64" i="12"/>
  <c r="J64" i="12"/>
  <c r="B64" i="12"/>
  <c r="Y64" i="12"/>
  <c r="Q64" i="12"/>
  <c r="I64" i="12"/>
  <c r="W64" i="12"/>
  <c r="O64" i="12"/>
  <c r="G64" i="12"/>
  <c r="P64" i="12"/>
  <c r="N64" i="12"/>
  <c r="AA64" i="12"/>
  <c r="K64" i="12"/>
  <c r="X64" i="12"/>
  <c r="H64" i="12"/>
  <c r="U64" i="12"/>
  <c r="E64" i="12"/>
  <c r="V64" i="12"/>
  <c r="S64" i="12"/>
  <c r="M64" i="12"/>
  <c r="F64" i="12"/>
  <c r="C64" i="12"/>
  <c r="AB60" i="12"/>
  <c r="T60" i="12"/>
  <c r="L60" i="12"/>
  <c r="D60" i="12"/>
  <c r="Z60" i="12"/>
  <c r="R60" i="12"/>
  <c r="J60" i="12"/>
  <c r="B60" i="12"/>
  <c r="W60" i="12"/>
  <c r="O60" i="12"/>
  <c r="G60" i="12"/>
  <c r="V60" i="12"/>
  <c r="I60" i="12"/>
  <c r="U60" i="12"/>
  <c r="H60" i="12"/>
  <c r="Q60" i="12"/>
  <c r="E60" i="12"/>
  <c r="P60" i="12"/>
  <c r="C60" i="12"/>
  <c r="Y60" i="12"/>
  <c r="M60" i="12"/>
  <c r="AA60" i="12"/>
  <c r="X60" i="12"/>
  <c r="S60" i="12"/>
  <c r="N60" i="12"/>
  <c r="K60" i="12"/>
  <c r="F60" i="12"/>
  <c r="Z54" i="12"/>
  <c r="AB54" i="12"/>
  <c r="S54" i="12"/>
  <c r="K54" i="12"/>
  <c r="C54" i="12"/>
  <c r="AA54" i="12"/>
  <c r="R54" i="12"/>
  <c r="J54" i="12"/>
  <c r="B54" i="12"/>
  <c r="X54" i="12"/>
  <c r="P54" i="12"/>
  <c r="H54" i="12"/>
  <c r="W54" i="12"/>
  <c r="O54" i="12"/>
  <c r="G54" i="12"/>
  <c r="U54" i="12"/>
  <c r="M54" i="12"/>
  <c r="E54" i="12"/>
  <c r="L54" i="12"/>
  <c r="I54" i="12"/>
  <c r="F54" i="12"/>
  <c r="Y54" i="12"/>
  <c r="D54" i="12"/>
  <c r="V54" i="12"/>
  <c r="T54" i="12"/>
  <c r="Q54" i="12"/>
  <c r="N54" i="12"/>
  <c r="X55" i="12"/>
  <c r="V55" i="12"/>
  <c r="N55" i="12"/>
  <c r="F55" i="12"/>
  <c r="AA55" i="12"/>
  <c r="S55" i="12"/>
  <c r="K55" i="12"/>
  <c r="C55" i="12"/>
  <c r="U55" i="12"/>
  <c r="J55" i="12"/>
  <c r="T55" i="12"/>
  <c r="I55" i="12"/>
  <c r="Q55" i="12"/>
  <c r="G55" i="12"/>
  <c r="AB55" i="12"/>
  <c r="P55" i="12"/>
  <c r="E55" i="12"/>
  <c r="Y55" i="12"/>
  <c r="M55" i="12"/>
  <c r="B55" i="12"/>
  <c r="H55" i="12"/>
  <c r="D55" i="12"/>
  <c r="Z55" i="12"/>
  <c r="W55" i="12"/>
  <c r="R55" i="12"/>
  <c r="O55" i="12"/>
  <c r="L55" i="12"/>
  <c r="AB78" i="12"/>
  <c r="T78" i="12"/>
  <c r="L78" i="12"/>
  <c r="D78" i="12"/>
  <c r="Z78" i="12"/>
  <c r="R78" i="12"/>
  <c r="J78" i="12"/>
  <c r="B78" i="12"/>
  <c r="Y78" i="12"/>
  <c r="Q78" i="12"/>
  <c r="I78" i="12"/>
  <c r="W78" i="12"/>
  <c r="O78" i="12"/>
  <c r="G78" i="12"/>
  <c r="X78" i="12"/>
  <c r="H78" i="12"/>
  <c r="V78" i="12"/>
  <c r="F78" i="12"/>
  <c r="S78" i="12"/>
  <c r="C78" i="12"/>
  <c r="P78" i="12"/>
  <c r="M78" i="12"/>
  <c r="AA78" i="12"/>
  <c r="U78" i="12"/>
  <c r="N78" i="12"/>
  <c r="K78" i="12"/>
  <c r="E78" i="12"/>
  <c r="AB66" i="12"/>
  <c r="T66" i="12"/>
  <c r="L66" i="12"/>
  <c r="D66" i="12"/>
  <c r="Z66" i="12"/>
  <c r="R66" i="12"/>
  <c r="J66" i="12"/>
  <c r="B66" i="12"/>
  <c r="Y66" i="12"/>
  <c r="Q66" i="12"/>
  <c r="I66" i="12"/>
  <c r="W66" i="12"/>
  <c r="O66" i="12"/>
  <c r="G66" i="12"/>
  <c r="X66" i="12"/>
  <c r="H66" i="12"/>
  <c r="V66" i="12"/>
  <c r="F66" i="12"/>
  <c r="S66" i="12"/>
  <c r="C66" i="12"/>
  <c r="P66" i="12"/>
  <c r="M66" i="12"/>
  <c r="U66" i="12"/>
  <c r="N66" i="12"/>
  <c r="K66" i="12"/>
  <c r="E66" i="12"/>
  <c r="AA66" i="12"/>
  <c r="AB74" i="12"/>
  <c r="T74" i="12"/>
  <c r="L74" i="12"/>
  <c r="D74" i="12"/>
  <c r="Z74" i="12"/>
  <c r="R74" i="12"/>
  <c r="J74" i="12"/>
  <c r="B74" i="12"/>
  <c r="Y74" i="12"/>
  <c r="Q74" i="12"/>
  <c r="I74" i="12"/>
  <c r="W74" i="12"/>
  <c r="O74" i="12"/>
  <c r="G74" i="12"/>
  <c r="X74" i="12"/>
  <c r="H74" i="12"/>
  <c r="V74" i="12"/>
  <c r="F74" i="12"/>
  <c r="S74" i="12"/>
  <c r="C74" i="12"/>
  <c r="P74" i="12"/>
  <c r="M74" i="12"/>
  <c r="K74" i="12"/>
  <c r="E74" i="12"/>
  <c r="AA74" i="12"/>
  <c r="U74" i="12"/>
  <c r="N74" i="12"/>
  <c r="X59" i="12"/>
  <c r="P59" i="12"/>
  <c r="H59" i="12"/>
  <c r="V59" i="12"/>
  <c r="N59" i="12"/>
  <c r="F59" i="12"/>
  <c r="AA59" i="12"/>
  <c r="S59" i="12"/>
  <c r="K59" i="12"/>
  <c r="C59" i="12"/>
  <c r="Y59" i="12"/>
  <c r="L59" i="12"/>
  <c r="W59" i="12"/>
  <c r="J59" i="12"/>
  <c r="T59" i="12"/>
  <c r="G59" i="12"/>
  <c r="R59" i="12"/>
  <c r="E59" i="12"/>
  <c r="AB59" i="12"/>
  <c r="O59" i="12"/>
  <c r="B59" i="12"/>
  <c r="Z59" i="12"/>
  <c r="U59" i="12"/>
  <c r="Q59" i="12"/>
  <c r="M59" i="12"/>
  <c r="I59" i="12"/>
  <c r="D59" i="12"/>
  <c r="X75" i="12"/>
  <c r="P75" i="12"/>
  <c r="H75" i="12"/>
  <c r="V75" i="12"/>
  <c r="N75" i="12"/>
  <c r="F75" i="12"/>
  <c r="U75" i="12"/>
  <c r="M75" i="12"/>
  <c r="E75" i="12"/>
  <c r="AA75" i="12"/>
  <c r="S75" i="12"/>
  <c r="K75" i="12"/>
  <c r="C75" i="12"/>
  <c r="AB75" i="12"/>
  <c r="L75" i="12"/>
  <c r="Z75" i="12"/>
  <c r="J75" i="12"/>
  <c r="W75" i="12"/>
  <c r="G75" i="12"/>
  <c r="T75" i="12"/>
  <c r="D75" i="12"/>
  <c r="Q75" i="12"/>
  <c r="Y75" i="12"/>
  <c r="R75" i="12"/>
  <c r="O75" i="12"/>
  <c r="I75" i="12"/>
  <c r="B75" i="12"/>
  <c r="W53" i="12"/>
  <c r="O53" i="12"/>
  <c r="G53" i="12"/>
  <c r="V53" i="12"/>
  <c r="N53" i="12"/>
  <c r="F53" i="12"/>
  <c r="AB53" i="12"/>
  <c r="T53" i="12"/>
  <c r="L53" i="12"/>
  <c r="D53" i="12"/>
  <c r="AA53" i="12"/>
  <c r="S53" i="12"/>
  <c r="K53" i="12"/>
  <c r="C53" i="12"/>
  <c r="Y53" i="12"/>
  <c r="Q53" i="12"/>
  <c r="I53" i="12"/>
  <c r="R53" i="12"/>
  <c r="P53" i="12"/>
  <c r="M53" i="12"/>
  <c r="J53" i="12"/>
  <c r="H53" i="12"/>
  <c r="Z53" i="12"/>
  <c r="E53" i="12"/>
  <c r="X53" i="12"/>
  <c r="B53" i="12"/>
  <c r="U53" i="12"/>
  <c r="AB72" i="12"/>
  <c r="T72" i="12"/>
  <c r="L72" i="12"/>
  <c r="D72" i="12"/>
  <c r="Z72" i="12"/>
  <c r="R72" i="12"/>
  <c r="J72" i="12"/>
  <c r="B72" i="12"/>
  <c r="Y72" i="12"/>
  <c r="Q72" i="12"/>
  <c r="I72" i="12"/>
  <c r="W72" i="12"/>
  <c r="O72" i="12"/>
  <c r="G72" i="12"/>
  <c r="P72" i="12"/>
  <c r="N72" i="12"/>
  <c r="AA72" i="12"/>
  <c r="K72" i="12"/>
  <c r="X72" i="12"/>
  <c r="H72" i="12"/>
  <c r="U72" i="12"/>
  <c r="E72" i="12"/>
  <c r="V72" i="12"/>
  <c r="S72" i="12"/>
  <c r="M72" i="12"/>
  <c r="F72" i="12"/>
  <c r="C72" i="12"/>
  <c r="X57" i="12"/>
  <c r="P57" i="12"/>
  <c r="H57" i="12"/>
  <c r="V57" i="12"/>
  <c r="N57" i="12"/>
  <c r="F57" i="12"/>
  <c r="AA57" i="12"/>
  <c r="S57" i="12"/>
  <c r="K57" i="12"/>
  <c r="C57" i="12"/>
  <c r="Q57" i="12"/>
  <c r="D57" i="12"/>
  <c r="AB57" i="12"/>
  <c r="O57" i="12"/>
  <c r="B57" i="12"/>
  <c r="Y57" i="12"/>
  <c r="L57" i="12"/>
  <c r="W57" i="12"/>
  <c r="J57" i="12"/>
  <c r="T57" i="12"/>
  <c r="G57" i="12"/>
  <c r="R57" i="12"/>
  <c r="M57" i="12"/>
  <c r="I57" i="12"/>
  <c r="E57" i="12"/>
  <c r="Z57" i="12"/>
  <c r="U57" i="12"/>
  <c r="X77" i="12"/>
  <c r="P77" i="12"/>
  <c r="H77" i="12"/>
  <c r="V77" i="12"/>
  <c r="N77" i="12"/>
  <c r="F77" i="12"/>
  <c r="U77" i="12"/>
  <c r="M77" i="12"/>
  <c r="E77" i="12"/>
  <c r="AA77" i="12"/>
  <c r="S77" i="12"/>
  <c r="K77" i="12"/>
  <c r="C77" i="12"/>
  <c r="T77" i="12"/>
  <c r="D77" i="12"/>
  <c r="R77" i="12"/>
  <c r="B77" i="12"/>
  <c r="O77" i="12"/>
  <c r="AB77" i="12"/>
  <c r="L77" i="12"/>
  <c r="Y77" i="12"/>
  <c r="I77" i="12"/>
  <c r="J77" i="12"/>
  <c r="G77" i="12"/>
  <c r="Z77" i="12"/>
  <c r="W77" i="12"/>
  <c r="Q77" i="12"/>
  <c r="X73" i="12"/>
  <c r="P73" i="12"/>
  <c r="H73" i="12"/>
  <c r="V73" i="12"/>
  <c r="N73" i="12"/>
  <c r="F73" i="12"/>
  <c r="U73" i="12"/>
  <c r="M73" i="12"/>
  <c r="E73" i="12"/>
  <c r="AA73" i="12"/>
  <c r="S73" i="12"/>
  <c r="K73" i="12"/>
  <c r="C73" i="12"/>
  <c r="T73" i="12"/>
  <c r="D73" i="12"/>
  <c r="R73" i="12"/>
  <c r="B73" i="12"/>
  <c r="O73" i="12"/>
  <c r="AB73" i="12"/>
  <c r="L73" i="12"/>
  <c r="Y73" i="12"/>
  <c r="I73" i="12"/>
  <c r="Z73" i="12"/>
  <c r="W73" i="12"/>
  <c r="Q73" i="12"/>
  <c r="J73" i="12"/>
  <c r="G73" i="12"/>
  <c r="AB58" i="12"/>
  <c r="T58" i="12"/>
  <c r="L58" i="12"/>
  <c r="D58" i="12"/>
  <c r="Z58" i="12"/>
  <c r="R58" i="12"/>
  <c r="J58" i="12"/>
  <c r="B58" i="12"/>
  <c r="W58" i="12"/>
  <c r="O58" i="12"/>
  <c r="G58" i="12"/>
  <c r="AA58" i="12"/>
  <c r="N58" i="12"/>
  <c r="Y58" i="12"/>
  <c r="M58" i="12"/>
  <c r="V58" i="12"/>
  <c r="I58" i="12"/>
  <c r="U58" i="12"/>
  <c r="H58" i="12"/>
  <c r="Q58" i="12"/>
  <c r="E58" i="12"/>
  <c r="X58" i="12"/>
  <c r="S58" i="12"/>
  <c r="P58" i="12"/>
  <c r="K58" i="12"/>
  <c r="F58" i="12"/>
  <c r="C58" i="12"/>
  <c r="X67" i="12"/>
  <c r="P67" i="12"/>
  <c r="H67" i="12"/>
  <c r="V67" i="12"/>
  <c r="N67" i="12"/>
  <c r="F67" i="12"/>
  <c r="U67" i="12"/>
  <c r="M67" i="12"/>
  <c r="E67" i="12"/>
  <c r="AA67" i="12"/>
  <c r="S67" i="12"/>
  <c r="K67" i="12"/>
  <c r="C67" i="12"/>
  <c r="AB67" i="12"/>
  <c r="L67" i="12"/>
  <c r="Z67" i="12"/>
  <c r="J67" i="12"/>
  <c r="W67" i="12"/>
  <c r="G67" i="12"/>
  <c r="T67" i="12"/>
  <c r="D67" i="12"/>
  <c r="Q67" i="12"/>
  <c r="Y67" i="12"/>
  <c r="R67" i="12"/>
  <c r="O67" i="12"/>
  <c r="I67" i="12"/>
  <c r="B67" i="12"/>
  <c r="X61" i="12"/>
  <c r="P61" i="12"/>
  <c r="H61" i="12"/>
  <c r="V61" i="12"/>
  <c r="N61" i="12"/>
  <c r="F61" i="12"/>
  <c r="AA61" i="12"/>
  <c r="S61" i="12"/>
  <c r="K61" i="12"/>
  <c r="C61" i="12"/>
  <c r="T61" i="12"/>
  <c r="G61" i="12"/>
  <c r="R61" i="12"/>
  <c r="E61" i="12"/>
  <c r="AB61" i="12"/>
  <c r="O61" i="12"/>
  <c r="B61" i="12"/>
  <c r="Z61" i="12"/>
  <c r="M61" i="12"/>
  <c r="W61" i="12"/>
  <c r="J61" i="12"/>
  <c r="I61" i="12"/>
  <c r="D61" i="12"/>
  <c r="Y61" i="12"/>
  <c r="U61" i="12"/>
  <c r="Q61" i="12"/>
  <c r="L61" i="12"/>
  <c r="X63" i="12"/>
  <c r="P63" i="12"/>
  <c r="H63" i="12"/>
  <c r="V63" i="12"/>
  <c r="N63" i="12"/>
  <c r="F63" i="12"/>
  <c r="AA63" i="12"/>
  <c r="S63" i="12"/>
  <c r="K63" i="12"/>
  <c r="C63" i="12"/>
  <c r="AB63" i="12"/>
  <c r="O63" i="12"/>
  <c r="B63" i="12"/>
  <c r="Z63" i="12"/>
  <c r="M63" i="12"/>
  <c r="W63" i="12"/>
  <c r="J63" i="12"/>
  <c r="U63" i="12"/>
  <c r="I63" i="12"/>
  <c r="R63" i="12"/>
  <c r="E63" i="12"/>
  <c r="T63" i="12"/>
  <c r="Q63" i="12"/>
  <c r="L63" i="12"/>
  <c r="G63" i="12"/>
  <c r="D63" i="12"/>
  <c r="Y63"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<sst xmlns="http://schemas.openxmlformats.org/spreadsheetml/2006/main" count="9580" uniqueCount="1808">
  <si>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</si>
  <si>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</si>
  <si>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</si>
  <si>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</si>
  <si>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</si>
  <si>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</si>
  <si>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</si>
  <si>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</si>
  <si>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</si>
  <si>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</si>
  <si>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</si>
  <si>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</si>
  <si>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</si>
  <si>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</si>
  <si>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</si>
  <si>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</si>
  <si>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</si>
  <si>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</si>
  <si>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</si>
  <si>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</si>
  <si>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</si>
  <si>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</si>
  <si>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</si>
  <si>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</si>
  <si>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</si>
  <si>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</si>
  <si>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</si>
  <si>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</si>
  <si>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</si>
  <si>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</si>
  <si>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</si>
  <si>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</si>
  <si>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</si>
  <si>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</si>
  <si>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</si>
  <si>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</si>
  <si>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</si>
  <si>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</si>
  <si>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</si>
  <si>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</si>
  <si>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</si>
  <si>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</si>
  <si>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</si>
  <si>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</si>
  <si>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</si>
  <si>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</si>
  <si>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</si>
  <si>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</si>
  <si>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</si>
  <si>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</si>
  <si>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</si>
  <si>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</si>
  <si>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</si>
  <si>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</si>
  <si>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</si>
  <si>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</si>
  <si>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</si>
  <si>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</si>
  <si>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</si>
  <si>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</si>
  <si>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</si>
  <si>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</si>
  <si>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</si>
  <si>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</si>
  <si>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</si>
  <si>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</si>
  <si>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</si>
  <si>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</si>
  <si>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</si>
  <si>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</si>
  <si>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</si>
  <si>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</si>
  <si>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</si>
  <si>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</si>
  <si>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</si>
  <si>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</si>
  <si>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</si>
  <si>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</si>
  <si>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</si>
  <si>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</si>
  <si>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</si>
  <si>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</si>
  <si>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</si>
  <si>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</si>
  <si>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</si>
  <si>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</si>
  <si>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</si>
  <si>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</si>
  <si>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</si>
  <si>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</si>
  <si>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</si>
  <si>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</si>
  <si>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</si>
  <si>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</si>
  <si>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</si>
  <si>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</si>
  <si>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</si>
  <si>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</si>
  <si>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</si>
  <si>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</si>
  <si>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</si>
  <si>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</si>
  <si>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</si>
  <si>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</si>
  <si>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</si>
  <si>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</si>
  <si>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</si>
  <si>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</si>
  <si>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</si>
  <si>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</si>
  <si>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</si>
  <si>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</si>
  <si>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</si>
  <si>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</si>
  <si>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</si>
  <si>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</si>
  <si>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</si>
  <si>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</si>
  <si>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</si>
  <si>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</si>
  <si>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</si>
  <si>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</si>
  <si>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</si>
  <si>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</si>
  <si>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</si>
  <si>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</si>
  <si>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</si>
  <si>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</si>
  <si>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</si>
  <si>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</si>
  <si>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</si>
  <si>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</si>
  <si>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</si>
  <si>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</si>
  <si>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</si>
  <si>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</si>
  <si>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</si>
  <si>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</si>
  <si>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</si>
  <si>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</si>
  <si>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</si>
  <si>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</si>
  <si>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</si>
  <si>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</si>
  <si>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</si>
  <si>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</si>
  <si>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</si>
  <si>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</si>
  <si>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</si>
  <si>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</si>
  <si>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</si>
  <si>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</si>
  <si>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</si>
  <si>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</si>
  <si>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</si>
  <si>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</si>
  <si>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</si>
  <si>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</si>
  <si>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</si>
  <si>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</si>
  <si>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</si>
  <si>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</si>
  <si>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</si>
  <si>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</si>
  <si>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</si>
  <si>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</si>
  <si>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</si>
  <si>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</si>
  <si>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</si>
  <si>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</si>
  <si>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</si>
  <si>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</si>
  <si>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</si>
  <si>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</si>
  <si>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</si>
  <si>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</si>
  <si>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</si>
  <si>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</si>
  <si>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</si>
  <si>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</si>
  <si>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</si>
  <si>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</si>
  <si>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</si>
  <si>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</si>
  <si>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</si>
  <si>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</si>
  <si>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</si>
  <si>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</si>
  <si>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</si>
  <si>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</si>
  <si>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</si>
  <si>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</si>
  <si>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</si>
  <si>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</si>
  <si>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</si>
  <si>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</si>
  <si>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</si>
  <si>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</si>
  <si>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</si>
  <si>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</si>
  <si>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</si>
  <si>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</si>
  <si>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</si>
  <si>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</si>
  <si>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</si>
  <si>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</si>
  <si>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</si>
  <si>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</si>
  <si>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</si>
  <si>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</si>
  <si>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</si>
  <si>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</si>
  <si>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</si>
  <si>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</si>
  <si>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</si>
  <si>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</si>
  <si>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</si>
  <si>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</si>
  <si>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</si>
  <si>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</si>
  <si>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</si>
  <si>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</si>
  <si>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</si>
  <si>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</si>
  <si>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</si>
  <si>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</si>
  <si>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</si>
  <si>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</si>
  <si>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</si>
  <si>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</si>
  <si>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</si>
  <si>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</si>
  <si>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</si>
  <si>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</si>
  <si>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</si>
  <si>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</si>
  <si>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</si>
  <si>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</si>
  <si>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</si>
  <si>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</si>
  <si>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</si>
  <si>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</si>
  <si>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</si>
  <si>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</si>
  <si>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</si>
  <si>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</si>
  <si>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</si>
  <si>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</si>
  <si>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</si>
  <si>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</si>
  <si>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</si>
  <si>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</si>
  <si>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</si>
  <si>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</si>
  <si>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</si>
  <si>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</si>
  <si>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</si>
  <si>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</si>
  <si>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</si>
  <si>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</si>
  <si>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</si>
  <si>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</si>
  <si>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</si>
  <si>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</si>
  <si>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</si>
  <si>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</si>
  <si>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</si>
  <si>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</si>
  <si>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</si>
  <si>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</si>
  <si>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</si>
  <si>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</si>
  <si>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</si>
  <si>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</si>
  <si>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</si>
  <si>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</si>
  <si>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</si>
  <si>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</si>
  <si>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</si>
  <si>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</si>
  <si>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</si>
  <si>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</si>
  <si>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</si>
  <si>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</si>
  <si>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</si>
  <si>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</si>
  <si>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</si>
  <si>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</si>
  <si>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</si>
  <si>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</si>
  <si>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</si>
  <si>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</si>
  <si>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</si>
  <si>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</si>
  <si>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</si>
  <si>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</si>
  <si>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</si>
  <si>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</si>
  <si>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</si>
  <si>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</si>
  <si>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</si>
  <si>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</si>
  <si>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</si>
  <si>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</si>
  <si>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</si>
  <si>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</si>
  <si>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</si>
  <si>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</si>
  <si>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</si>
  <si>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</si>
  <si>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</si>
  <si>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</si>
  <si>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</si>
  <si>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</si>
  <si>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</si>
  <si>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</si>
  <si>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</si>
  <si>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</si>
  <si>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</si>
  <si>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</si>
  <si>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</si>
  <si>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</si>
  <si>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</si>
  <si>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</si>
  <si>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</si>
  <si>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</si>
  <si>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</si>
  <si>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</si>
  <si>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</si>
  <si>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</si>
  <si>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</si>
  <si>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</si>
  <si>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</si>
  <si>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</si>
  <si>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</si>
  <si>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</si>
  <si>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</si>
  <si>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</si>
  <si>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</si>
  <si>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</si>
  <si>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</si>
  <si>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</si>
  <si>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</si>
  <si>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</si>
  <si>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</si>
  <si>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</si>
  <si>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</si>
  <si>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</si>
  <si>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</si>
  <si>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</si>
  <si>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</si>
  <si>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</si>
  <si>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</si>
  <si>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</si>
  <si>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</si>
  <si>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</si>
  <si>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</si>
  <si>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</si>
  <si>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</si>
  <si>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</si>
  <si>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</si>
  <si>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</si>
  <si>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</si>
  <si>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</si>
  <si>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</si>
  <si>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</si>
  <si>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</si>
  <si>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</si>
  <si>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</si>
  <si>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</si>
  <si>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</si>
  <si>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</si>
  <si>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</si>
  <si>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</si>
  <si>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</si>
  <si>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</si>
  <si>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</si>
  <si>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</si>
  <si>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</si>
  <si>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</si>
  <si>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</si>
  <si>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</si>
  <si>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</si>
  <si>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</si>
  <si>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</si>
  <si>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</si>
  <si>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</si>
  <si>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</si>
  <si>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</si>
  <si>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</si>
  <si>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</si>
  <si>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</si>
  <si>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</si>
  <si>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</si>
  <si>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</si>
  <si>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</si>
  <si>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</si>
  <si>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</si>
  <si>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</si>
  <si>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</si>
  <si>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</si>
  <si>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</si>
  <si>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</si>
  <si>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</si>
  <si>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</si>
  <si>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</si>
  <si>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</si>
  <si>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</si>
  <si>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</si>
  <si>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</si>
  <si>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</si>
  <si>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</si>
  <si>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</si>
  <si>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</si>
  <si>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</si>
  <si>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</si>
  <si>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</si>
  <si>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</si>
  <si>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</si>
  <si>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</si>
  <si>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</si>
  <si>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</si>
  <si>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</si>
  <si>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</si>
  <si>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</si>
  <si>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</si>
  <si>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</si>
  <si>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</si>
  <si>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</si>
  <si>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</si>
  <si>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</si>
  <si>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</si>
  <si>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</si>
  <si>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</si>
  <si>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</si>
  <si>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</si>
  <si>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</si>
  <si>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</si>
  <si>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</si>
  <si>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</si>
  <si>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</si>
  <si>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</si>
  <si>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</si>
  <si>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</si>
  <si>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</si>
  <si>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</si>
  <si>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</si>
  <si>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</si>
  <si>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</si>
  <si>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</si>
  <si>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</si>
  <si>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</si>
  <si>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</si>
  <si>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</si>
  <si>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</si>
  <si>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</si>
  <si>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</si>
  <si>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</si>
  <si>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</si>
  <si>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</si>
  <si>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</si>
  <si>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</si>
  <si>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</si>
  <si>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</si>
  <si>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</si>
  <si>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</si>
  <si>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</si>
  <si>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</si>
  <si>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</si>
  <si>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</si>
  <si>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</si>
  <si>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</si>
  <si>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</si>
  <si>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</si>
  <si>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</si>
  <si>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</si>
  <si>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</si>
  <si>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</si>
  <si>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</si>
  <si>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</si>
  <si>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</si>
  <si>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</si>
  <si>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</si>
  <si>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</si>
  <si>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</si>
  <si>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</si>
  <si>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</si>
  <si>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</si>
  <si>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</si>
  <si>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</si>
  <si>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</si>
  <si>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</si>
  <si>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</si>
  <si>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</si>
  <si>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</si>
  <si>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</si>
  <si>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</si>
  <si>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</si>
  <si>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</si>
  <si>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</si>
  <si>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</si>
  <si>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</si>
  <si>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</si>
  <si>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</si>
  <si>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</si>
  <si>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</si>
  <si>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</si>
  <si>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</si>
  <si>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</si>
  <si>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</si>
  <si>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</si>
  <si>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</si>
  <si>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</si>
  <si>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</si>
  <si>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</si>
  <si>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</si>
  <si>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</si>
  <si>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</si>
  <si>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</si>
  <si>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</si>
  <si>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</si>
  <si>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</si>
  <si>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</si>
  <si>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</si>
  <si>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</si>
  <si>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</si>
  <si>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</si>
  <si>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</si>
  <si>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</si>
  <si>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</si>
  <si>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</si>
  <si>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</si>
  <si>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</si>
  <si>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</si>
  <si>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</si>
  <si>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</si>
  <si>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</si>
  <si>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</si>
  <si>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</si>
  <si>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</si>
  <si>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</si>
  <si>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</si>
  <si>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</si>
  <si>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</si>
  <si>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</si>
  <si>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</si>
  <si>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</si>
  <si>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</si>
  <si>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</si>
  <si>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</si>
  <si>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</si>
  <si>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</si>
  <si>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</si>
  <si>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</si>
  <si>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</si>
  <si>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</si>
  <si>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</si>
  <si>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</si>
  <si>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</si>
  <si>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</si>
  <si>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</si>
  <si>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</si>
  <si>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</si>
  <si>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</si>
  <si>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</si>
  <si>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</si>
  <si>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</si>
  <si>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</si>
  <si>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</si>
  <si>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</si>
  <si>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</si>
  <si>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</si>
  <si>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</si>
  <si>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</si>
  <si>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</si>
  <si>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</si>
  <si>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</si>
  <si>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</si>
  <si>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</si>
  <si>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</si>
  <si>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</si>
  <si>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</si>
  <si>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</si>
  <si>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</si>
  <si>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</si>
  <si>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</si>
  <si>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</si>
  <si>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</si>
  <si>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</si>
  <si>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</si>
  <si>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</si>
  <si>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</si>
  <si>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</si>
  <si>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</si>
  <si>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</si>
  <si>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</si>
  <si>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</si>
  <si>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</si>
  <si>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</si>
  <si>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</si>
  <si>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</si>
  <si>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</si>
  <si>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</si>
  <si>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</si>
  <si>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</si>
  <si>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</si>
  <si>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</si>
  <si>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</si>
  <si>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</si>
  <si>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</si>
  <si>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</si>
  <si>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</si>
  <si>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</si>
  <si>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</si>
  <si>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</si>
  <si>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</si>
  <si>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</si>
  <si>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</si>
  <si>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</si>
  <si>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</si>
  <si>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</si>
  <si>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</si>
  <si>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</si>
  <si>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</si>
  <si>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</si>
  <si>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</si>
  <si>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</si>
  <si>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</si>
  <si>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</si>
  <si>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</si>
  <si>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</si>
  <si>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</si>
  <si>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</si>
  <si>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</si>
  <si>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</si>
  <si>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</si>
  <si>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</si>
  <si>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</si>
  <si>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</si>
  <si>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</si>
  <si>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</si>
  <si>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</si>
  <si>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</si>
  <si>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</si>
  <si>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</si>
  <si>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</si>
  <si>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</si>
  <si>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</si>
  <si>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</si>
  <si>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</si>
  <si>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</si>
  <si>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</si>
  <si>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</si>
  <si>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</si>
  <si>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</si>
  <si>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</si>
  <si>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</si>
  <si>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</si>
  <si>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</si>
  <si>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</si>
  <si>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</si>
  <si>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</si>
  <si>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</si>
  <si>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</si>
  <si>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</si>
  <si>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</si>
  <si>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</si>
  <si>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</si>
  <si>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</si>
  <si>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</si>
  <si>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</si>
  <si>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</si>
  <si>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</si>
  <si>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</si>
  <si>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</si>
  <si>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</si>
  <si>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</si>
  <si>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</si>
  <si>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</si>
  <si>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</si>
  <si>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</si>
  <si>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</si>
  <si>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</si>
  <si>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</si>
  <si>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</si>
  <si>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</si>
  <si>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</si>
  <si>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</si>
  <si>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</si>
  <si>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</si>
  <si>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</si>
  <si>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</si>
  <si>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</si>
  <si>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</si>
  <si>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</si>
  <si>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</si>
  <si>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</si>
  <si>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</si>
  <si>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</si>
  <si>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</si>
  <si>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</si>
  <si>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</si>
  <si>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</si>
  <si>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</si>
  <si>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</si>
  <si>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</si>
  <si>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</si>
  <si>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</si>
  <si>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</si>
  <si>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</si>
  <si>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</si>
  <si>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</si>
  <si>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</si>
  <si>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</si>
  <si>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</si>
  <si>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</si>
  <si>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</si>
  <si>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</si>
  <si>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</si>
  <si>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</si>
  <si>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</si>
  <si>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</si>
  <si>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</si>
  <si>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</si>
  <si>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</si>
  <si>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</si>
  <si>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</si>
  <si>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</si>
  <si>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</si>
  <si>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</si>
  <si>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</si>
  <si>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</si>
  <si>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</si>
  <si>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</si>
  <si>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</si>
  <si>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</si>
  <si>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</si>
  <si>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</si>
  <si>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</si>
  <si>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</si>
  <si>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</si>
  <si>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</si>
  <si>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</si>
  <si>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</si>
  <si>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</si>
  <si>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</si>
  <si>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</si>
  <si>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</si>
  <si>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</si>
  <si>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</si>
  <si>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</si>
  <si>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</si>
  <si>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</si>
  <si>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</si>
  <si>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</si>
  <si>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</si>
  <si>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</si>
  <si>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</si>
  <si>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</si>
  <si>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</si>
  <si>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</si>
  <si>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</si>
  <si>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</si>
  <si>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</si>
  <si>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</si>
  <si>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</si>
  <si>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</si>
  <si>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</si>
  <si>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</si>
  <si>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</si>
  <si>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</si>
  <si>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</si>
  <si>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</si>
  <si>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</si>
  <si>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</si>
  <si>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</si>
  <si>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</si>
  <si>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</si>
  <si>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</si>
  <si>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</si>
  <si>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</si>
  <si>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</si>
  <si>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</si>
  <si>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</si>
  <si>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</si>
  <si>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</si>
  <si>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</si>
  <si>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</si>
  <si>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</si>
  <si>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</si>
  <si>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</si>
  <si>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</si>
  <si>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</si>
  <si>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</si>
  <si>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</si>
  <si>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</si>
  <si>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</si>
  <si>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</si>
  <si>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</si>
  <si>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</si>
  <si>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</si>
  <si>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</si>
  <si>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</si>
  <si>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</si>
  <si>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</si>
  <si>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</si>
  <si>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</si>
  <si>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</si>
  <si>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</si>
  <si>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</si>
  <si>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</si>
  <si>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</si>
  <si>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</si>
  <si>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</si>
  <si>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</si>
  <si>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</si>
  <si>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</si>
  <si>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</si>
  <si>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</si>
  <si>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</si>
  <si>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</si>
  <si>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</si>
  <si>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</si>
  <si>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</si>
  <si>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</si>
  <si>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</si>
  <si>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</si>
  <si>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</si>
  <si>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</si>
  <si>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</si>
  <si>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</si>
  <si>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</si>
  <si>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</si>
  <si>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</si>
  <si>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</si>
  <si>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</si>
  <si>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</si>
  <si>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</si>
  <si>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</si>
  <si>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</si>
  <si>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</si>
  <si>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</si>
  <si>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</si>
  <si>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</si>
  <si>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</si>
  <si>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</si>
  <si>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</si>
  <si>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</si>
  <si>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</si>
  <si>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</si>
  <si>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</si>
  <si>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</si>
  <si>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</si>
  <si>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</si>
  <si>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</si>
  <si>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</si>
  <si>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</si>
  <si>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</si>
  <si>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</si>
  <si>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</si>
  <si>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</si>
  <si>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</si>
  <si>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</si>
  <si>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</si>
  <si>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</si>
  <si>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</si>
  <si>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</si>
  <si>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</si>
  <si>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</si>
  <si>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</si>
  <si>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</si>
  <si>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</si>
  <si>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</si>
  <si>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</si>
  <si>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</si>
  <si>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</si>
  <si>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</si>
  <si>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</si>
  <si>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</si>
  <si>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</si>
  <si>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</si>
  <si>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</si>
  <si>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</si>
  <si>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</si>
  <si>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</si>
  <si>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</si>
  <si>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</si>
  <si>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</si>
  <si>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</si>
  <si>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</si>
  <si>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</si>
  <si>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</si>
  <si>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</si>
  <si>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</si>
  <si>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</si>
  <si>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</si>
  <si>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</si>
  <si>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</si>
  <si>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</si>
  <si>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</si>
  <si>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</si>
  <si>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</si>
  <si>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</si>
  <si>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</si>
  <si>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</si>
  <si>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</si>
  <si>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</si>
  <si>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</si>
  <si>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</si>
  <si>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</si>
  <si>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</si>
  <si>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</si>
  <si>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</si>
  <si>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</si>
  <si>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</si>
  <si>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</si>
  <si>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</si>
  <si>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</si>
  <si>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</si>
  <si>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</si>
  <si>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</si>
  <si>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</si>
  <si>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</si>
  <si>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</si>
  <si>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</si>
  <si>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</si>
  <si>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</si>
  <si>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</si>
  <si>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</si>
  <si>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</si>
  <si>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</si>
  <si>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</si>
  <si>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</si>
  <si>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</si>
  <si>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</si>
  <si>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</si>
  <si>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</si>
  <si>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</si>
  <si>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</si>
  <si>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</si>
  <si>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</si>
  <si>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</si>
  <si>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</si>
  <si>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</si>
  <si>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</si>
  <si>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</si>
  <si>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</si>
  <si>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</si>
  <si>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</si>
  <si>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</si>
  <si>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</si>
  <si>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</si>
  <si>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</si>
  <si>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</si>
  <si>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</si>
  <si>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</si>
  <si>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</si>
  <si>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</si>
  <si>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</si>
  <si>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</si>
  <si>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</si>
  <si>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</si>
  <si>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</si>
  <si>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</si>
  <si>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</si>
  <si>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</si>
  <si>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</si>
  <si>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</si>
  <si>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</si>
  <si>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</si>
  <si>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</si>
  <si>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</si>
  <si>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</si>
  <si>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</si>
  <si>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</si>
  <si>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</si>
  <si>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</si>
  <si>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</si>
  <si>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</si>
  <si>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</si>
  <si>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</si>
  <si>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</si>
  <si>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</si>
  <si>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</si>
  <si>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</si>
  <si>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</si>
  <si>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</si>
  <si>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</si>
  <si>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</si>
  <si>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</si>
  <si>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</si>
  <si>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</si>
  <si>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</si>
  <si>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</si>
  <si>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</si>
  <si>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</si>
  <si>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</si>
  <si>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</si>
  <si>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</si>
  <si>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</si>
  <si>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</si>
  <si>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</si>
  <si>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</si>
  <si>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</si>
  <si>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</si>
  <si>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</si>
  <si>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</si>
  <si>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</si>
  <si>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</si>
  <si>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</si>
  <si>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</si>
  <si>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</si>
  <si>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</si>
  <si>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</si>
  <si>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</si>
  <si>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</si>
  <si>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</si>
  <si>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</si>
  <si>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</si>
  <si>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</si>
  <si>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</si>
  <si>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</si>
  <si>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</si>
  <si>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</si>
  <si>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</si>
  <si>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</si>
  <si>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</si>
  <si>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</si>
  <si>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</si>
  <si>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</si>
  <si>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</si>
  <si>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</si>
  <si>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</si>
  <si>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</si>
  <si>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</si>
  <si>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</si>
  <si>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</si>
  <si>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</si>
  <si>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</si>
  <si>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</si>
  <si>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</si>
  <si>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</si>
  <si>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</si>
  <si>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</si>
  <si>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</si>
  <si>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</si>
  <si>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</si>
  <si>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</si>
  <si>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</si>
  <si>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</si>
  <si>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</si>
  <si>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</si>
  <si>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</si>
  <si>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</si>
  <si>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</si>
  <si>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</si>
  <si>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</si>
  <si>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</si>
  <si>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</si>
  <si>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</si>
  <si>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</si>
  <si>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</si>
  <si>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</si>
  <si>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</si>
  <si>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</si>
  <si>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</si>
  <si>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</si>
  <si>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</si>
  <si>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</si>
  <si>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</si>
  <si>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</si>
  <si>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</si>
  <si>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</si>
  <si>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</si>
  <si>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</si>
  <si>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</si>
  <si>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</si>
  <si>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</si>
  <si>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</si>
  <si>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</si>
  <si>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</si>
  <si>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</si>
  <si>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</si>
  <si>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</si>
  <si>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</si>
  <si>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</si>
  <si>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</si>
  <si>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</si>
  <si>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</si>
  <si>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</si>
  <si>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</si>
  <si>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</si>
  <si>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</si>
  <si>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</si>
  <si>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</si>
  <si>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</si>
  <si>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</si>
  <si>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</si>
  <si>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</si>
  <si>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</si>
  <si>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</si>
  <si>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</si>
  <si>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</si>
  <si>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</si>
  <si>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</si>
  <si>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</si>
  <si>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</si>
  <si>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</si>
  <si>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</si>
  <si>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</si>
  <si>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</si>
  <si>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</si>
  <si>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</si>
  <si>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</si>
  <si>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</si>
  <si>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</si>
  <si>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</si>
  <si>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</si>
  <si>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</si>
  <si>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</si>
  <si>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</si>
  <si>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</si>
  <si>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</si>
  <si>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</si>
  <si>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</si>
  <si>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</si>
  <si>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</si>
  <si>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</si>
  <si>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</si>
  <si>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</si>
  <si>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</si>
  <si>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</si>
  <si>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</si>
  <si>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</si>
  <si>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</si>
  <si>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</si>
  <si>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</si>
  <si>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</si>
  <si>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</si>
  <si>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</si>
  <si>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</si>
  <si>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</si>
  <si>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</si>
  <si>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</si>
  <si>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</si>
  <si>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</si>
  <si>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</si>
  <si>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</si>
  <si>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</si>
  <si>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</si>
  <si>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</si>
  <si>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</si>
  <si>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</si>
  <si>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</si>
  <si>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</si>
  <si>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</si>
  <si>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</si>
  <si>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</si>
  <si>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</si>
  <si>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</si>
  <si>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</si>
  <si>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</si>
  <si>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</si>
  <si>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</si>
  <si>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</si>
  <si>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</si>
  <si>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</si>
  <si>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</si>
  <si>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</si>
  <si>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</si>
  <si>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</si>
  <si>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</si>
  <si>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</si>
  <si>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</si>
  <si>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</si>
  <si>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</si>
  <si>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</si>
  <si>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</si>
  <si>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</si>
  <si>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</si>
  <si>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</si>
  <si>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</si>
  <si>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</si>
  <si>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</si>
  <si>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</si>
  <si>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</si>
  <si>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</si>
  <si>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</si>
  <si>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</si>
  <si>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</si>
  <si>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</si>
  <si>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</si>
  <si>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</si>
  <si>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</si>
  <si>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</si>
  <si>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</si>
  <si>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</si>
  <si>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</si>
  <si>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</si>
  <si>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</si>
  <si>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</si>
  <si>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</si>
  <si>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</si>
  <si>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</si>
  <si>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</si>
  <si>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</si>
  <si>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</si>
  <si>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</si>
  <si>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</si>
  <si>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</si>
  <si>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</si>
  <si>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</si>
  <si>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</si>
  <si>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</si>
  <si>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</si>
  <si>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</si>
  <si>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</si>
  <si>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</si>
  <si>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</si>
  <si>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</si>
  <si>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</si>
  <si>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</si>
  <si>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</si>
  <si>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</si>
  <si>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</si>
  <si>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</si>
  <si>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</si>
  <si>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</si>
  <si>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</si>
  <si>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</si>
  <si>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</si>
  <si>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</si>
  <si>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</si>
  <si>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</si>
  <si>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</si>
  <si>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</si>
  <si>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</si>
  <si>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</si>
  <si>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</si>
  <si>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</si>
  <si>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</si>
  <si>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</si>
  <si>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</si>
  <si>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</si>
  <si>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</si>
  <si>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</si>
  <si>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</si>
  <si>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</si>
  <si>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</si>
  <si>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</si>
  <si>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</si>
  <si>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</si>
  <si>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</si>
  <si>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</si>
  <si>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</si>
  <si>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</si>
  <si>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</si>
  <si>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</si>
  <si>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</si>
  <si>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</si>
  <si>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</si>
  <si>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</si>
  <si>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</si>
  <si>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</si>
  <si>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</si>
  <si>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</si>
  <si>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</si>
  <si>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</si>
  <si>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</si>
  <si>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</si>
  <si>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</si>
  <si>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</si>
  <si>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</si>
  <si>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</si>
  <si>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</si>
  <si>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</si>
  <si>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</si>
  <si>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</si>
  <si>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</si>
  <si>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</si>
  <si>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</si>
  <si>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</si>
  <si>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</si>
  <si>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</si>
  <si>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</si>
  <si>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</si>
  <si>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</si>
  <si>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</si>
  <si>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</si>
  <si>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</si>
  <si>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</si>
  <si>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</si>
  <si>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</si>
  <si>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</si>
  <si>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</si>
  <si>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</si>
  <si>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</si>
  <si>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</si>
  <si>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</si>
  <si>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</si>
  <si>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</si>
  <si>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</si>
  <si>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</si>
  <si>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</si>
  <si>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</si>
  <si>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</si>
  <si>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</si>
  <si>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</si>
  <si>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</si>
  <si>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</si>
  <si>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</si>
  <si>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</si>
  <si>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</si>
  <si>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</si>
  <si>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</si>
  <si>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</si>
  <si>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</si>
  <si>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</si>
  <si>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</si>
  <si>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</si>
  <si>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</si>
  <si>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</si>
  <si>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</si>
  <si>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</si>
  <si>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</si>
  <si>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</si>
  <si>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</si>
  <si>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</si>
  <si>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</si>
  <si>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</si>
  <si>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</si>
  <si>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</si>
  <si>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</si>
  <si>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</si>
  <si>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</si>
  <si>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</si>
  <si>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</si>
  <si>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</si>
  <si>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</si>
  <si>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</si>
  <si>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</si>
  <si>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</si>
  <si>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</si>
  <si>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</si>
  <si>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</si>
  <si>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</si>
  <si>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</si>
  <si>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</si>
  <si>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</si>
  <si>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</si>
  <si>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</si>
  <si>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</si>
  <si>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</si>
  <si>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</si>
  <si>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</si>
  <si>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</si>
  <si>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</si>
  <si>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</si>
  <si>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</si>
  <si>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</si>
  <si>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</si>
  <si>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</si>
  <si>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</si>
  <si>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</si>
  <si>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</si>
  <si>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</si>
  <si>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</si>
  <si>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</si>
  <si>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</si>
  <si>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</si>
  <si>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</si>
  <si>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</si>
  <si>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</si>
  <si>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</si>
  <si>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</si>
  <si>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</si>
  <si>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</si>
  <si>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</si>
  <si>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</si>
  <si>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</si>
  <si>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</si>
  <si>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</si>
  <si>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</si>
  <si>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</si>
  <si>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</si>
  <si>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</si>
  <si>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</si>
  <si>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</si>
  <si>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</si>
  <si>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</si>
  <si>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</si>
  <si>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</si>
  <si>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</si>
  <si>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</si>
  <si>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</si>
  <si>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</si>
  <si>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</si>
  <si>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</si>
  <si>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</si>
  <si>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</si>
  <si>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</si>
  <si>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</si>
  <si>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</si>
  <si>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</si>
  <si>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</si>
  <si>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</si>
  <si>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</si>
  <si>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</si>
  <si>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</si>
  <si>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</si>
  <si>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</si>
  <si>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</si>
  <si>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</si>
  <si>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</si>
  <si>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</si>
  <si>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</si>
  <si>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</si>
  <si>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</si>
  <si>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</si>
  <si>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</si>
  <si>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</si>
  <si>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</si>
  <si>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</si>
  <si>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</si>
  <si>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</si>
  <si>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</si>
  <si>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</si>
  <si>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</si>
  <si>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</si>
  <si>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</si>
  <si>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</si>
  <si>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</si>
  <si>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</si>
  <si>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</si>
  <si>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</si>
  <si>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</si>
  <si>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</si>
  <si>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</si>
  <si>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</si>
  <si>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</si>
  <si>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</si>
  <si>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</si>
  <si>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</si>
  <si>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</si>
  <si>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</si>
  <si>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</si>
  <si>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</si>
  <si>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</si>
  <si>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</si>
  <si>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</si>
  <si>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</si>
  <si>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</si>
  <si>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</si>
  <si>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</si>
  <si>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</si>
  <si>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</si>
  <si>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</si>
  <si>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</si>
  <si>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</si>
  <si>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</si>
  <si>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</si>
  <si>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</si>
  <si>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</si>
  <si>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</si>
  <si>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</si>
  <si>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</si>
  <si>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</si>
  <si>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</si>
  <si>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</si>
  <si>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</si>
  <si>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</si>
  <si>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</si>
  <si>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</si>
  <si>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</si>
  <si>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</si>
  <si>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</si>
  <si>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</si>
  <si>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</si>
  <si>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</si>
  <si>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</si>
  <si>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</si>
  <si>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</si>
  <si>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</si>
  <si>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</si>
  <si>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</si>
  <si>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</si>
  <si>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</si>
  <si>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</si>
  <si>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</si>
  <si>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</si>
  <si>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</si>
  <si>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</si>
  <si>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</si>
  <si>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</si>
  <si>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</si>
  <si>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</si>
  <si>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</si>
  <si>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</si>
  <si>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</si>
  <si>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</si>
  <si>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</si>
  <si>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</si>
  <si>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</si>
  <si>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</si>
  <si>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</si>
  <si>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</si>
  <si>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</si>
  <si>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</si>
  <si>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</si>
  <si>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</si>
  <si>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</si>
  <si>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</si>
  <si>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</si>
  <si>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</si>
  <si>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</si>
  <si>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</si>
  <si>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</si>
  <si>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</si>
  <si>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</si>
  <si>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</si>
  <si>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</si>
  <si>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</si>
  <si>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</si>
  <si>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</si>
  <si>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</si>
  <si>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</si>
  <si>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</si>
  <si>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</si>
  <si>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</si>
  <si>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</si>
  <si>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</si>
  <si>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</si>
  <si>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</si>
  <si>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</si>
  <si>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</si>
  <si>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</si>
  <si>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</si>
  <si>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</si>
  <si>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</si>
  <si>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</si>
  <si>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</si>
  <si>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</si>
  <si>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</si>
  <si>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</si>
  <si>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</si>
  <si>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</si>
  <si>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</si>
  <si>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</si>
  <si>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</si>
  <si>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</si>
  <si>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</si>
  <si>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</si>
  <si>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</si>
  <si>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</si>
  <si>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</si>
  <si>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</si>
  <si>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</si>
  <si>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</si>
  <si>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</si>
  <si>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</si>
  <si>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</si>
  <si>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</si>
  <si>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</si>
  <si>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</si>
  <si>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</si>
  <si>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</si>
  <si>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</si>
  <si>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</si>
  <si>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</si>
  <si>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</si>
  <si>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</si>
  <si>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</si>
  <si>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</si>
  <si>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</si>
  <si>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</si>
  <si>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</si>
  <si>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</si>
  <si>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</si>
  <si>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</si>
  <si>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</si>
  <si>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</si>
  <si>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</si>
  <si>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</si>
  <si>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</si>
  <si>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</si>
  <si>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</si>
  <si>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</si>
  <si>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</si>
  <si>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</si>
  <si>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</si>
  <si>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</si>
  <si>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</si>
  <si>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</si>
  <si>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</si>
  <si>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</si>
  <si>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</si>
  <si>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</si>
  <si>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</si>
  <si>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</si>
  <si>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</si>
  <si>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</si>
  <si>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</si>
  <si>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</si>
  <si>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</si>
  <si>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</si>
  <si>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</si>
  <si>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</si>
  <si>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</si>
  <si>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</si>
  <si>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</si>
  <si>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</si>
  <si>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</si>
  <si>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</si>
  <si>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</si>
  <si>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</si>
  <si>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</si>
  <si>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</si>
  <si>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</si>
  <si>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</si>
  <si>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</si>
  <si>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</si>
  <si>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</si>
  <si>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</si>
  <si>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</si>
  <si>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</si>
  <si>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</si>
  <si>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</si>
  <si>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</si>
  <si>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</si>
  <si>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</si>
  <si>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</si>
  <si>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</si>
  <si>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</si>
  <si>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</si>
  <si>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</si>
  <si>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</si>
  <si>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</si>
  <si>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</si>
  <si>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</si>
  <si>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</si>
  <si>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</si>
  <si>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</si>
  <si>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</si>
  <si>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</si>
  <si>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</si>
  <si>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</si>
  <si>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</si>
  <si>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</si>
  <si>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</si>
  <si>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</si>
  <si>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</si>
  <si>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</si>
  <si>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</si>
  <si>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</si>
  <si>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</si>
  <si>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</si>
  <si>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</si>
  <si>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</si>
  <si>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</si>
  <si>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</si>
  <si>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</si>
  <si>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</si>
  <si>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</si>
  <si>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</si>
  <si>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</si>
  <si>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</si>
  <si>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</si>
  <si>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</si>
  <si>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</si>
  <si>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</si>
  <si>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</si>
  <si>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</si>
  <si>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</si>
  <si>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</si>
  <si>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</si>
  <si>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</si>
  <si>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</si>
  <si>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</si>
  <si>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</si>
  <si>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</si>
  <si>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</si>
  <si>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</si>
  <si>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</si>
  <si>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</si>
  <si>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</si>
  <si>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</si>
  <si>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</si>
  <si>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</si>
  <si>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</si>
  <si>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</si>
  <si>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</si>
  <si>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</si>
  <si>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</si>
  <si>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</si>
  <si>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</si>
  <si>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</si>
  <si>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</si>
  <si>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</si>
  <si>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</si>
  <si>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</si>
  <si>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</si>
  <si>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</si>
  <si>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</si>
  <si>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</si>
  <si>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</si>
  <si>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</si>
  <si>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</si>
  <si>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</si>
  <si>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</si>
  <si>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</si>
  <si>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</si>
  <si>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</si>
  <si>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</si>
  <si>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</si>
  <si>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</si>
  <si>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</si>
  <si>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</si>
  <si>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</si>
  <si>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</si>
  <si>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</si>
  <si>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</si>
  <si>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</si>
  <si>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</si>
  <si>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</si>
  <si>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</si>
  <si>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</si>
  <si>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</si>
  <si>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</si>
  <si>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</si>
  <si>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</si>
  <si>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</si>
  <si>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</si>
  <si>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</si>
  <si>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</si>
  <si>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</si>
  <si>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</si>
  <si>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</si>
  <si>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</si>
  <si>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</si>
  <si>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</si>
  <si>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</si>
  <si>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</si>
  <si>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</si>
  <si>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</si>
  <si>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</si>
  <si>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</si>
  <si>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</si>
  <si>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</si>
  <si>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</si>
  <si>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</si>
  <si>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</si>
  <si>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</si>
  <si>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</si>
  <si>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</si>
  <si>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</si>
  <si>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</si>
  <si>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</si>
  <si>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</si>
  <si>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</si>
  <si>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</si>
  <si>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</si>
  <si>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</si>
  <si>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</si>
  <si>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</si>
  <si>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</si>
  <si>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</si>
  <si>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</si>
  <si>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</si>
  <si>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</si>
  <si>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</si>
  <si>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</si>
  <si>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</si>
  <si>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</si>
  <si>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</si>
  <si>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</si>
  <si>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</si>
  <si>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</si>
  <si>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</si>
  <si>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</si>
  <si>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</si>
  <si>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</si>
  <si>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</si>
  <si>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</si>
  <si>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</si>
  <si>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</si>
  <si>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</si>
  <si>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</si>
  <si>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</si>
  <si>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</si>
  <si>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</si>
  <si>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</si>
  <si>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</si>
  <si>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</si>
  <si>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</si>
  <si>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</si>
  <si>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</si>
  <si>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</si>
  <si>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</si>
  <si>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</si>
  <si>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</si>
  <si>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</si>
  <si>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</si>
  <si>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</si>
  <si>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</si>
  <si>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</si>
  <si>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Amber Valley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</si>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</sst>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85566095-2325-47EA-B05D-49463FACD449}"/>
    <cellStyle name="Bad 2" xfId="7" xr:uid="{1AB6A8A7-95F1-4453-A290-B15AD306D091}"/>
    <cellStyle name="Calculation 2" xfId="10" xr:uid="{3FAC4E70-FAD2-4730-8E1C-0C1B22DA9A87}"/>
    <cellStyle name="Normal" xfId="0" builtinId="0"/>
    <cellStyle name="Normal 10" xfId="8" xr:uid="{0E67DDF0-5D36-4614-B355-3D3FF44E5ACC}"/>
    <cellStyle name="Normal 2" xfId="1" xr:uid="{D3A835FE-2C32-445C-91FF-63E4A795CBAC}"/>
    <cellStyle name="Normal 2 2" xfId="2" xr:uid="{CD8B271C-DDA8-43DD-9147-1D9ECBB24FB5}"/>
    <cellStyle name="Normal 2 3" xfId="11" xr:uid="{76A79ED2-F5C1-4D2C-83D4-42FEF09C3725}"/>
    <cellStyle name="Normal 6" xfId="6" xr:uid="{B11201A9-82C4-4A76-970F-A47F4446F75C}"/>
    <cellStyle name="Normal 7" xfId="4" xr:uid="{D95BE845-221D-4042-BACA-557259356F82}"/>
    <cellStyle name="Percent 2" xfId="3" xr:uid="{1D1BA1FB-E8D2-4285-A0CA-8B1F6E351913}"/>
    <cellStyle name="Percent 3" xfId="5" xr:uid="{04335F50-A25F-422D-ACFA-A5B8616ACAAB}"/>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43F6-4CFF-B6FF-B5D18D93D0AC}"/>
              </c:ext>
            </c:extLst>
          </c:dPt>
          <c:dPt>
            <c:idx val="1"/>
            <c:bubble3D val="0"/>
            <c:spPr>
              <a:solidFill>
                <a:srgbClr val="F7EBD9"/>
              </a:solidFill>
            </c:spPr>
            <c:extLst>
              <c:ext xmlns:c16="http://schemas.microsoft.com/office/drawing/2014/chart" uri="{C3380CC4-5D6E-409C-BE32-E72D297353CC}">
                <c16:uniqueId val="{00000003-43F6-4CFF-B6FF-B5D18D93D0AC}"/>
              </c:ext>
            </c:extLst>
          </c:dPt>
          <c:val>
            <c:numRef>
              <c:f>'Data - Overview'!$D$89:$D$90</c:f>
              <c:numCache>
                <c:formatCode>0%</c:formatCode>
                <c:ptCount val="2"/>
                <c:pt idx="0">
                  <c:v>0.29334395460497603</c:v>
                </c:pt>
                <c:pt idx="1">
                  <c:v>0.70665604539502391</c:v>
                </c:pt>
              </c:numCache>
            </c:numRef>
          </c:val>
          <c:extLst>
            <c:ext xmlns:c16="http://schemas.microsoft.com/office/drawing/2014/chart" uri="{C3380CC4-5D6E-409C-BE32-E72D297353CC}">
              <c16:uniqueId val="{00000004-43F6-4CFF-B6FF-B5D18D93D0AC}"/>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0.19893414447839369</c:v>
                </c:pt>
              </c:numCache>
            </c:numRef>
          </c:val>
          <c:extLst>
            <c:ext xmlns:c16="http://schemas.microsoft.com/office/drawing/2014/chart" uri="{C3380CC4-5D6E-409C-BE32-E72D297353CC}">
              <c16:uniqueId val="{00000000-71C4-4E81-98C5-5A481BC54608}"/>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71C4-4E81-98C5-5A481BC54608}"/>
              </c:ext>
            </c:extLst>
          </c:dPt>
          <c:val>
            <c:numRef>
              <c:f>'Data - Overview'!$D$138</c:f>
              <c:numCache>
                <c:formatCode>0%</c:formatCode>
                <c:ptCount val="1"/>
                <c:pt idx="0">
                  <c:v>0.39123461370580537</c:v>
                </c:pt>
              </c:numCache>
            </c:numRef>
          </c:val>
          <c:extLst>
            <c:ext xmlns:c16="http://schemas.microsoft.com/office/drawing/2014/chart" uri="{C3380CC4-5D6E-409C-BE32-E72D297353CC}">
              <c16:uniqueId val="{00000003-71C4-4E81-98C5-5A481BC54608}"/>
            </c:ext>
          </c:extLst>
        </c:ser>
        <c:ser>
          <c:idx val="1"/>
          <c:order val="2"/>
          <c:spPr>
            <a:solidFill>
              <a:srgbClr val="1964C1"/>
            </a:solidFill>
          </c:spPr>
          <c:invertIfNegative val="0"/>
          <c:val>
            <c:numRef>
              <c:f>'Data - Overview'!$D$139</c:f>
              <c:numCache>
                <c:formatCode>0%</c:formatCode>
                <c:ptCount val="1"/>
                <c:pt idx="0">
                  <c:v>0.33508571584460939</c:v>
                </c:pt>
              </c:numCache>
            </c:numRef>
          </c:val>
          <c:extLst>
            <c:ext xmlns:c16="http://schemas.microsoft.com/office/drawing/2014/chart" uri="{C3380CC4-5D6E-409C-BE32-E72D297353CC}">
              <c16:uniqueId val="{00000004-71C4-4E81-98C5-5A481BC54608}"/>
            </c:ext>
          </c:extLst>
        </c:ser>
        <c:ser>
          <c:idx val="0"/>
          <c:order val="3"/>
          <c:spPr>
            <a:solidFill>
              <a:srgbClr val="7D38BA"/>
            </a:solidFill>
          </c:spPr>
          <c:invertIfNegative val="0"/>
          <c:val>
            <c:numRef>
              <c:f>'Data - Overview'!$D$140</c:f>
              <c:numCache>
                <c:formatCode>0%</c:formatCode>
                <c:ptCount val="1"/>
                <c:pt idx="0">
                  <c:v>7.479637712789175E-2</c:v>
                </c:pt>
              </c:numCache>
            </c:numRef>
          </c:val>
          <c:extLst>
            <c:ext xmlns:c16="http://schemas.microsoft.com/office/drawing/2014/chart" uri="{C3380CC4-5D6E-409C-BE32-E72D297353CC}">
              <c16:uniqueId val="{00000005-71C4-4E81-98C5-5A481BC54608}"/>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7966-4740-BA35-4F712B14A7B9}"/>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7966-4740-BA35-4F712B14A7B9}"/>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7966-4740-BA35-4F712B14A7B9}"/>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7966-4740-BA35-4F712B14A7B9}"/>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7966-4740-BA35-4F712B14A7B9}"/>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7966-4740-BA35-4F712B14A7B9}"/>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7966-4740-BA35-4F712B14A7B9}"/>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7966-4740-BA35-4F712B14A7B9}"/>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7966-4740-BA35-4F712B14A7B9}"/>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7966-4740-BA35-4F712B14A7B9}"/>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7966-4740-BA35-4F712B14A7B9}"/>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7966-4740-BA35-4F712B14A7B9}"/>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7966-4740-BA35-4F712B14A7B9}"/>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7966-4740-BA35-4F712B14A7B9}"/>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7966-4740-BA35-4F712B14A7B9}"/>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7966-4740-BA35-4F712B14A7B9}"/>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7966-4740-BA35-4F712B14A7B9}"/>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7966-4740-BA35-4F712B14A7B9}"/>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7966-4740-BA35-4F712B14A7B9}"/>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7966-4740-BA35-4F712B14A7B9}"/>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7966-4740-BA35-4F712B14A7B9}"/>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7966-4740-BA35-4F712B14A7B9}"/>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7966-4740-BA35-4F712B14A7B9}"/>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7966-4740-BA35-4F712B14A7B9}"/>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7966-4740-BA35-4F712B14A7B9}"/>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{48FFD69C-31BE-4C60-98D6-E87078D81BC8}</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7966-4740-BA35-4F712B14A7B9}"/>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{820E893B-8DD1-4295-ABE9-5EE079457E97}</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7966-4740-BA35-4F712B14A7B9}"/>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{ED744004-0639-418B-9242-691A8F1C75E9}</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7966-4740-BA35-4F712B14A7B9}"/>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{D53E51B9-826F-4E59-BA66-F490E4DE18CF}</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7966-4740-BA35-4F712B14A7B9}"/>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{FE4D17DD-A7C0-42B1-82EC-9E36E9656D3F}</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7966-4740-BA35-4F712B14A7B9}"/>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{EDD7AAAD-C80E-42FB-A113-679319C007E0}</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7966-4740-BA35-4F712B14A7B9}"/>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{D48E312B-6101-402F-BA82-695D9A1A19ED}</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7966-4740-BA35-4F712B14A7B9}"/>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{EEB3DD3B-1155-4323-83D7-2EE80AAC14E8}</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7966-4740-BA35-4F712B14A7B9}"/>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{B5538F0F-D12E-40F7-848E-52D52AC05C56}</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7966-4740-BA35-4F712B14A7B9}"/>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{FDE6F222-5281-4930-9E42-4DCEBFE87479}</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7966-4740-BA35-4F712B14A7B9}"/>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{D820827E-7FC5-404E-BFAF-C9EEB98532B8}</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7966-4740-BA35-4F712B14A7B9}"/>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{4FCB4B76-866C-4F19-939D-F9EBE9AAE340}</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7966-4740-BA35-4F712B14A7B9}"/>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{20A2804B-65BF-4CB6-A7D3-94665E6180BC}</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7966-4740-BA35-4F712B14A7B9}"/>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{16782E17-BF74-4D25-AF4D-B3792C4392A1}</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7966-4740-BA35-4F712B14A7B9}"/>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{7304CF98-B2C8-4F36-BDA5-CD3293A415CC}</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7966-4740-BA35-4F712B14A7B9}"/>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{0455DF7F-5C06-4035-A623-B882B212BC1C}</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7966-4740-BA35-4F712B14A7B9}"/>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{DEFC8378-8341-4999-BDD9-7FDF503FEC8F}</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7966-4740-BA35-4F712B14A7B9}"/>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{183B3400-C27F-460B-A0BD-CFBEF1B047FA}</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7966-4740-BA35-4F712B14A7B9}"/>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{4BE885CF-3F0A-44E3-B621-E39A5F43EA90}</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7966-4740-BA35-4F712B14A7B9}"/>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{2A5F22F2-ED98-4BC7-9EBC-F9588E992B6C}</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7966-4740-BA35-4F712B14A7B9}"/>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{F5DB69C2-5AD7-4895-B682-EF9B8BF85A7F}</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7966-4740-BA35-4F712B14A7B9}"/>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{973C14B7-5FED-4AA3-8612-BDA2B49B3CAA}</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7966-4740-BA35-4F712B14A7B9}"/>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{23F84FC1-9ED1-4D60-8FB5-E1B50BCBC75A}</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7966-4740-BA35-4F712B14A7B9}"/>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{AB5F2903-D6A9-4296-AB58-7D55BA36D65D}</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7966-4740-BA35-4F712B14A7B9}"/>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{D3E7F4D1-497C-45D4-BEC3-3DBF419F0A86}</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7966-4740-BA35-4F712B14A7B9}"/>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8.4856396866840739E-3</c:v>
                </c:pt>
                <c:pt idx="1">
                  <c:v>6.8973020017406447E-2</c:v>
                </c:pt>
                <c:pt idx="2">
                  <c:v>2.8829416884247172E-2</c:v>
                </c:pt>
                <c:pt idx="3">
                  <c:v>8.9262402088772841E-2</c:v>
                </c:pt>
                <c:pt idx="4">
                  <c:v>4.2754569190600521E-2</c:v>
                </c:pt>
                <c:pt idx="5">
                  <c:v>2.4858572671888599E-2</c:v>
                </c:pt>
                <c:pt idx="6">
                  <c:v>1.370757180156658E-2</c:v>
                </c:pt>
                <c:pt idx="7">
                  <c:v>0</c:v>
                </c:pt>
                <c:pt idx="8">
                  <c:v>4.8901218450826803E-2</c:v>
                </c:pt>
                <c:pt idx="9">
                  <c:v>6.2391209747606612E-2</c:v>
                </c:pt>
                <c:pt idx="10">
                  <c:v>2.1758050478677109E-3</c:v>
                </c:pt>
                <c:pt idx="11">
                  <c:v>1.2238903394255875E-2</c:v>
                </c:pt>
                <c:pt idx="12">
                  <c:v>8.159268929503916E-4</c:v>
                </c:pt>
                <c:pt idx="13">
                  <c:v>0.1</c:v>
                </c:pt>
                <c:pt idx="14">
                  <c:v>2.3498694516971279E-2</c:v>
                </c:pt>
                <c:pt idx="15">
                  <c:v>8.6977806788511747E-2</c:v>
                </c:pt>
                <c:pt idx="16">
                  <c:v>7.4140557006092248E-2</c:v>
                </c:pt>
                <c:pt idx="17">
                  <c:v>5.4395126196692775E-5</c:v>
                </c:pt>
                <c:pt idx="18">
                  <c:v>8.4584421235857271E-2</c:v>
                </c:pt>
                <c:pt idx="19">
                  <c:v>8.9860748476936467E-2</c:v>
                </c:pt>
                <c:pt idx="20">
                  <c:v>2.8122280243690165E-2</c:v>
                </c:pt>
                <c:pt idx="21">
                  <c:v>0</c:v>
                </c:pt>
                <c:pt idx="22">
                  <c:v>3.3942558746736295E-2</c:v>
                </c:pt>
                <c:pt idx="23">
                  <c:v>2.5456919060052218E-2</c:v>
                </c:pt>
                <c:pt idx="24">
                  <c:v>4.0524369016536117E-2</c:v>
                </c:pt>
              </c:numCache>
            </c:numRef>
          </c:xVal>
          <c:yVal>
            <c:numRef>
              <c:f>'Customer View Chart'!$F$49:$F$73</c:f>
              <c:numCache>
                <c:formatCode>0</c:formatCode>
                <c:ptCount val="25"/>
                <c:pt idx="0">
                  <c:v>57.317238414290998</c:v>
                </c:pt>
                <c:pt idx="1">
                  <c:v>90.365150933377123</c:v>
                </c:pt>
                <c:pt idx="2">
                  <c:v>66.40533326195046</c:v>
                </c:pt>
                <c:pt idx="3">
                  <c:v>116.84669269051204</c:v>
                </c:pt>
                <c:pt idx="4">
                  <c:v>96.394351893341394</c:v>
                </c:pt>
                <c:pt idx="5">
                  <c:v>121.786657555848</c:v>
                </c:pt>
                <c:pt idx="6">
                  <c:v>97.400861547655467</c:v>
                </c:pt>
                <c:pt idx="7">
                  <c:v>0</c:v>
                </c:pt>
                <c:pt idx="8">
                  <c:v>96.922905214750301</c:v>
                </c:pt>
                <c:pt idx="9">
                  <c:v>117.8752825146163</c:v>
                </c:pt>
                <c:pt idx="10">
                  <c:v>59.502482210552735</c:v>
                </c:pt>
                <c:pt idx="11">
                  <c:v>68.207365646446263</c:v>
                </c:pt>
                <c:pt idx="12">
                  <c:v>28.102292600620721</c:v>
                </c:pt>
                <c:pt idx="13">
                  <c:v>138.63984911229207</c:v>
                </c:pt>
                <c:pt idx="14">
                  <c:v>93.832088867084039</c:v>
                </c:pt>
                <c:pt idx="15">
                  <c:v>117.2833482806921</c:v>
                </c:pt>
                <c:pt idx="16">
                  <c:v>90.916812896960892</c:v>
                </c:pt>
                <c:pt idx="17">
                  <c:v>99.294767188859879</c:v>
                </c:pt>
                <c:pt idx="18">
                  <c:v>79.3868032487607</c:v>
                </c:pt>
                <c:pt idx="19">
                  <c:v>108.91733700474522</c:v>
                </c:pt>
                <c:pt idx="20">
                  <c:v>106.79299903607355</c:v>
                </c:pt>
                <c:pt idx="21">
                  <c:v>0</c:v>
                </c:pt>
                <c:pt idx="22">
                  <c:v>95.045152210229432</c:v>
                </c:pt>
                <c:pt idx="23">
                  <c:v>101.06557425921361</c:v>
                </c:pt>
                <c:pt idx="24">
                  <c:v>89.666183703879526</c:v>
                </c:pt>
              </c:numCache>
            </c:numRef>
          </c:yVal>
          <c:smooth val="0"/>
          <c:extLst>
            <c:ext xmlns:c16="http://schemas.microsoft.com/office/drawing/2014/chart" uri="{C3380CC4-5D6E-409C-BE32-E72D297353CC}">
              <c16:uniqueId val="{00000019-7966-4740-BA35-4F712B14A7B9}"/>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97.633909936261603</c:v>
                </c:pt>
                <c:pt idx="1">
                  <c:v>99.553236372408591</c:v>
                </c:pt>
                <c:pt idx="2">
                  <c:v>99.199075734436789</c:v>
                </c:pt>
                <c:pt idx="3">
                  <c:v>100.40781151163631</c:v>
                </c:pt>
                <c:pt idx="4">
                  <c:v>99.771103682346535</c:v>
                </c:pt>
                <c:pt idx="5">
                  <c:v>100.15246657777838</c:v>
                </c:pt>
                <c:pt idx="6">
                  <c:v>100.01972572830273</c:v>
                </c:pt>
                <c:pt idx="7">
                  <c:v>100.0510737335744</c:v>
                </c:pt>
                <c:pt idx="8">
                  <c:v>99.944524789155309</c:v>
                </c:pt>
                <c:pt idx="9">
                  <c:v>100.02704860038696</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BF6E-47F2-A6FF-5D4FBA9F05A2}"/>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FD42-41F8-8DF4-CE8ABD7BA4E3}"/>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94D9-439A-BFDC-F704BCC99E47}"/>
              </c:ext>
            </c:extLst>
          </c:dPt>
          <c:dPt>
            <c:idx val="1"/>
            <c:invertIfNegative val="0"/>
            <c:bubble3D val="0"/>
            <c:spPr>
              <a:solidFill>
                <a:srgbClr val="89756E"/>
              </a:solidFill>
            </c:spPr>
            <c:extLst>
              <c:ext xmlns:c16="http://schemas.microsoft.com/office/drawing/2014/chart" uri="{C3380CC4-5D6E-409C-BE32-E72D297353CC}">
                <c16:uniqueId val="{00000003-94D9-439A-BFDC-F704BCC99E47}"/>
              </c:ext>
            </c:extLst>
          </c:dPt>
          <c:dPt>
            <c:idx val="2"/>
            <c:invertIfNegative val="0"/>
            <c:bubble3D val="0"/>
            <c:spPr>
              <a:solidFill>
                <a:srgbClr val="30499F"/>
              </a:solidFill>
            </c:spPr>
            <c:extLst>
              <c:ext xmlns:c16="http://schemas.microsoft.com/office/drawing/2014/chart" uri="{C3380CC4-5D6E-409C-BE32-E72D297353CC}">
                <c16:uniqueId val="{00000005-94D9-439A-BFDC-F704BCC99E47}"/>
              </c:ext>
            </c:extLst>
          </c:dPt>
          <c:dPt>
            <c:idx val="3"/>
            <c:invertIfNegative val="0"/>
            <c:bubble3D val="0"/>
            <c:spPr>
              <a:solidFill>
                <a:srgbClr val="C1C630"/>
              </a:solidFill>
            </c:spPr>
            <c:extLst>
              <c:ext xmlns:c16="http://schemas.microsoft.com/office/drawing/2014/chart" uri="{C3380CC4-5D6E-409C-BE32-E72D297353CC}">
                <c16:uniqueId val="{00000007-94D9-439A-BFDC-F704BCC99E47}"/>
              </c:ext>
            </c:extLst>
          </c:dPt>
          <c:dPt>
            <c:idx val="4"/>
            <c:invertIfNegative val="0"/>
            <c:bubble3D val="0"/>
            <c:spPr>
              <a:solidFill>
                <a:srgbClr val="AB347D"/>
              </a:solidFill>
            </c:spPr>
            <c:extLst>
              <c:ext xmlns:c16="http://schemas.microsoft.com/office/drawing/2014/chart" uri="{C3380CC4-5D6E-409C-BE32-E72D297353CC}">
                <c16:uniqueId val="{00000009-94D9-439A-BFDC-F704BCC99E47}"/>
              </c:ext>
            </c:extLst>
          </c:dPt>
          <c:val>
            <c:numRef>
              <c:f>'Wellbeing Acorn Group'!$K$13:$K$17</c:f>
              <c:numCache>
                <c:formatCode>0</c:formatCode>
                <c:ptCount val="5"/>
                <c:pt idx="0">
                  <c:v>93.345859631431068</c:v>
                </c:pt>
                <c:pt idx="1">
                  <c:v>101.67328556619086</c:v>
                </c:pt>
                <c:pt idx="2">
                  <c:v>113.01448488271349</c:v>
                </c:pt>
                <c:pt idx="3">
                  <c:v>94.062228033635094</c:v>
                </c:pt>
                <c:pt idx="4">
                  <c:v>95.214160318084822</c:v>
                </c:pt>
              </c:numCache>
            </c:numRef>
          </c:val>
          <c:extLst>
            <c:ext xmlns:c16="http://schemas.microsoft.com/office/drawing/2014/chart" uri="{C3380CC4-5D6E-409C-BE32-E72D297353CC}">
              <c16:uniqueId val="{0000000A-94D9-439A-BFDC-F704BCC99E47}"/>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07E5-44B1-8D92-CEAB422D6C48}"/>
              </c:ext>
            </c:extLst>
          </c:dPt>
          <c:dPt>
            <c:idx val="1"/>
            <c:invertIfNegative val="0"/>
            <c:bubble3D val="0"/>
            <c:spPr>
              <a:solidFill>
                <a:srgbClr val="89756E"/>
              </a:solidFill>
            </c:spPr>
            <c:extLst>
              <c:ext xmlns:c16="http://schemas.microsoft.com/office/drawing/2014/chart" uri="{C3380CC4-5D6E-409C-BE32-E72D297353CC}">
                <c16:uniqueId val="{00000003-07E5-44B1-8D92-CEAB422D6C48}"/>
              </c:ext>
            </c:extLst>
          </c:dPt>
          <c:dPt>
            <c:idx val="2"/>
            <c:invertIfNegative val="0"/>
            <c:bubble3D val="0"/>
            <c:spPr>
              <a:solidFill>
                <a:srgbClr val="30499F"/>
              </a:solidFill>
            </c:spPr>
            <c:extLst>
              <c:ext xmlns:c16="http://schemas.microsoft.com/office/drawing/2014/chart" uri="{C3380CC4-5D6E-409C-BE32-E72D297353CC}">
                <c16:uniqueId val="{00000005-07E5-44B1-8D92-CEAB422D6C48}"/>
              </c:ext>
            </c:extLst>
          </c:dPt>
          <c:dPt>
            <c:idx val="3"/>
            <c:invertIfNegative val="0"/>
            <c:bubble3D val="0"/>
            <c:spPr>
              <a:solidFill>
                <a:srgbClr val="C1C630"/>
              </a:solidFill>
            </c:spPr>
            <c:extLst>
              <c:ext xmlns:c16="http://schemas.microsoft.com/office/drawing/2014/chart" uri="{C3380CC4-5D6E-409C-BE32-E72D297353CC}">
                <c16:uniqueId val="{00000007-07E5-44B1-8D92-CEAB422D6C48}"/>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0.23830504786771106</c:v>
                </c:pt>
                <c:pt idx="1">
                  <c:v>0.16508920800696258</c:v>
                </c:pt>
                <c:pt idx="2">
                  <c:v>0.29106832027850305</c:v>
                </c:pt>
                <c:pt idx="3">
                  <c:v>0.30249129677980852</c:v>
                </c:pt>
              </c:numCache>
            </c:numRef>
          </c:val>
          <c:extLst>
            <c:ext xmlns:c16="http://schemas.microsoft.com/office/drawing/2014/chart" uri="{C3380CC4-5D6E-409C-BE32-E72D297353CC}">
              <c16:uniqueId val="{00000008-07E5-44B1-8D92-CEAB422D6C48}"/>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07E5-44B1-8D92-CEAB422D6C48}"/>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57.317238414290998</c:v>
                </c:pt>
                <c:pt idx="1">
                  <c:v>90.365150933377123</c:v>
                </c:pt>
                <c:pt idx="2">
                  <c:v>66.40533326195046</c:v>
                </c:pt>
                <c:pt idx="3">
                  <c:v>116.84669269051204</c:v>
                </c:pt>
                <c:pt idx="4">
                  <c:v>96.394351893341394</c:v>
                </c:pt>
              </c:numCache>
            </c:numRef>
          </c:val>
          <c:extLst>
            <c:ext xmlns:c16="http://schemas.microsoft.com/office/drawing/2014/chart" uri="{C3380CC4-5D6E-409C-BE32-E72D297353CC}">
              <c16:uniqueId val="{00000000-F1AE-456C-AB8C-6181A6389584}"/>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121.786657555848</c:v>
                </c:pt>
                <c:pt idx="1">
                  <c:v>97.400861547655467</c:v>
                </c:pt>
                <c:pt idx="2">
                  <c:v>0</c:v>
                </c:pt>
                <c:pt idx="3">
                  <c:v>96.922905214750301</c:v>
                </c:pt>
                <c:pt idx="4">
                  <c:v>117.8752825146163</c:v>
                </c:pt>
                <c:pt idx="5">
                  <c:v>59.502482210552735</c:v>
                </c:pt>
                <c:pt idx="6">
                  <c:v>68.207365646446263</c:v>
                </c:pt>
                <c:pt idx="7">
                  <c:v>28.102292600620721</c:v>
                </c:pt>
              </c:numCache>
            </c:numRef>
          </c:val>
          <c:extLst>
            <c:ext xmlns:c16="http://schemas.microsoft.com/office/drawing/2014/chart" uri="{C3380CC4-5D6E-409C-BE32-E72D297353CC}">
              <c16:uniqueId val="{00000000-4805-47A0-9C1D-0335495A1BF0}"/>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138.63984911229207</c:v>
                </c:pt>
                <c:pt idx="1">
                  <c:v>93.832088867084039</c:v>
                </c:pt>
                <c:pt idx="2">
                  <c:v>117.2833482806921</c:v>
                </c:pt>
                <c:pt idx="3">
                  <c:v>90.916812896960892</c:v>
                </c:pt>
                <c:pt idx="4">
                  <c:v>99.294767188859879</c:v>
                </c:pt>
              </c:numCache>
            </c:numRef>
          </c:val>
          <c:extLst>
            <c:ext xmlns:c16="http://schemas.microsoft.com/office/drawing/2014/chart" uri="{C3380CC4-5D6E-409C-BE32-E72D297353CC}">
              <c16:uniqueId val="{00000000-6D52-4B40-A6AE-046EDACBECE4}"/>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79.3868032487607</c:v>
                </c:pt>
                <c:pt idx="1">
                  <c:v>108.91733700474522</c:v>
                </c:pt>
                <c:pt idx="2">
                  <c:v>106.79299903607355</c:v>
                </c:pt>
                <c:pt idx="3">
                  <c:v>0</c:v>
                </c:pt>
                <c:pt idx="4">
                  <c:v>95.045152210229432</c:v>
                </c:pt>
                <c:pt idx="5">
                  <c:v>101.06557425921361</c:v>
                </c:pt>
                <c:pt idx="6">
                  <c:v>89.666183703879526</c:v>
                </c:pt>
              </c:numCache>
            </c:numRef>
          </c:val>
          <c:extLst>
            <c:ext xmlns:c16="http://schemas.microsoft.com/office/drawing/2014/chart" uri="{C3380CC4-5D6E-409C-BE32-E72D297353CC}">
              <c16:uniqueId val="{00000000-534D-4DBA-91CE-FFE4ADDA5C3B}"/>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DD5C-4ABD-9FBC-A54552D10D31}"/>
              </c:ext>
            </c:extLst>
          </c:dPt>
          <c:dPt>
            <c:idx val="1"/>
            <c:bubble3D val="0"/>
            <c:spPr>
              <a:solidFill>
                <a:srgbClr val="6C6F71"/>
              </a:solidFill>
            </c:spPr>
            <c:extLst>
              <c:ext xmlns:c16="http://schemas.microsoft.com/office/drawing/2014/chart" uri="{C3380CC4-5D6E-409C-BE32-E72D297353CC}">
                <c16:uniqueId val="{00000003-DD5C-4ABD-9FBC-A54552D10D31}"/>
              </c:ext>
            </c:extLst>
          </c:dPt>
          <c:dPt>
            <c:idx val="2"/>
            <c:bubble3D val="0"/>
            <c:spPr>
              <a:solidFill>
                <a:srgbClr val="7A19C1"/>
              </a:solidFill>
            </c:spPr>
            <c:extLst>
              <c:ext xmlns:c16="http://schemas.microsoft.com/office/drawing/2014/chart" uri="{C3380CC4-5D6E-409C-BE32-E72D297353CC}">
                <c16:uniqueId val="{00000005-DD5C-4ABD-9FBC-A54552D10D31}"/>
              </c:ext>
            </c:extLst>
          </c:dPt>
          <c:dPt>
            <c:idx val="3"/>
            <c:bubble3D val="0"/>
            <c:spPr>
              <a:solidFill>
                <a:srgbClr val="8CC119"/>
              </a:solidFill>
            </c:spPr>
            <c:extLst>
              <c:ext xmlns:c16="http://schemas.microsoft.com/office/drawing/2014/chart" uri="{C3380CC4-5D6E-409C-BE32-E72D297353CC}">
                <c16:uniqueId val="{00000007-DD5C-4ABD-9FBC-A54552D10D31}"/>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DD5C-4ABD-9FBC-A54552D10D31}"/>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DD5C-4ABD-9FBC-A54552D10D31}"/>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DD5C-4ABD-9FBC-A54552D10D31}"/>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DD5C-4ABD-9FBC-A54552D10D31}"/>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DD5C-4ABD-9FBC-A54552D10D3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100</c:v>
                </c:pt>
                <c:pt idx="1">
                  <c:v>1 
Index: 100</c:v>
                </c:pt>
                <c:pt idx="2">
                  <c:v>2 
Index: 101</c:v>
                </c:pt>
                <c:pt idx="3">
                  <c:v>3+ 
Index: 100</c:v>
                </c:pt>
              </c:strCache>
            </c:strRef>
          </c:cat>
          <c:val>
            <c:numRef>
              <c:f>'Data - Overview'!$D$128:$D$131</c:f>
              <c:numCache>
                <c:formatCode>0%</c:formatCode>
                <c:ptCount val="4"/>
                <c:pt idx="0">
                  <c:v>0.72859308162374536</c:v>
                </c:pt>
                <c:pt idx="1">
                  <c:v>0.12588733085988654</c:v>
                </c:pt>
                <c:pt idx="2">
                  <c:v>0.10593769096464427</c:v>
                </c:pt>
                <c:pt idx="3">
                  <c:v>3.9875000000000001E-2</c:v>
                </c:pt>
              </c:numCache>
            </c:numRef>
          </c:val>
          <c:extLst>
            <c:ext xmlns:c16="http://schemas.microsoft.com/office/drawing/2014/chart" uri="{C3380CC4-5D6E-409C-BE32-E72D297353CC}">
              <c16:uniqueId val="{00000009-DD5C-4ABD-9FBC-A54552D10D31}"/>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14.49558645092845</c:v>
                </c:pt>
                <c:pt idx="1">
                  <c:v>105.94010078345866</c:v>
                </c:pt>
                <c:pt idx="2">
                  <c:v>0</c:v>
                </c:pt>
              </c:numCache>
            </c:numRef>
          </c:val>
          <c:extLst>
            <c:ext xmlns:c16="http://schemas.microsoft.com/office/drawing/2014/chart" uri="{C3380CC4-5D6E-409C-BE32-E72D297353CC}">
              <c16:uniqueId val="{00000000-A2D2-41EB-9C20-D51F4C5C46F7}"/>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57.317238414290998</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99AE-4279-989B-5E454A981ED2}"/>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Sorted'!$C$52:$C$78</c:f>
              <c:numCache>
                <c:formatCode>;;;</c:formatCode>
                <c:ptCount val="27"/>
                <c:pt idx="0">
                  <c:v>100</c:v>
                </c:pt>
                <c:pt idx="1">
                  <c:v>100</c:v>
                </c:pt>
                <c:pt idx="2">
                  <c:v>100</c:v>
                </c:pt>
                <c:pt idx="3">
                  <c:v>100</c:v>
                </c:pt>
                <c:pt idx="4">
                  <c:v>100</c:v>
                </c:pt>
                <c:pt idx="5">
                  <c:v>100</c:v>
                </c:pt>
                <c:pt idx="6">
                  <c:v>90.365150933377123</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99AE-4279-989B-5E454A981ED2}"/>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Sorted'!$D$52:$D$78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66.40533326195046</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99AE-4279-989B-5E454A981ED2}"/>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Sorted'!$E$52:$E$78</c:f>
              <c:numCache>
                <c:formatCode>;;;</c:formatCode>
                <c:ptCount val="27"/>
                <c:pt idx="0">
                  <c:v>100</c:v>
                </c:pt>
                <c:pt idx="1">
                  <c:v>100</c:v>
                </c:pt>
                <c:pt idx="2">
                  <c:v>116.84669269051204</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99AE-4279-989B-5E454A981ED2}"/>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100</c:v>
                </c:pt>
                <c:pt idx="9">
                  <c:v>96.394351893341394</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99AE-4279-989B-5E454A981ED2}"/>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121.786657555848</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99AE-4279-989B-5E454A981ED2}"/>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99AE-4279-989B-5E454A981ED2}"/>
              </c:ext>
            </c:extLst>
          </c:dPt>
          <c:dPt>
            <c:idx val="14"/>
            <c:invertIfNegative val="0"/>
            <c:bubble3D val="0"/>
            <c:spPr>
              <a:solidFill>
                <a:srgbClr val="89756E"/>
              </a:solidFill>
            </c:spPr>
            <c:extLst>
              <c:ext xmlns:c16="http://schemas.microsoft.com/office/drawing/2014/chart" uri="{C3380CC4-5D6E-409C-BE32-E72D297353CC}">
                <c16:uniqueId val="{00000009-99AE-4279-989B-5E454A981ED2}"/>
              </c:ext>
            </c:extLst>
          </c:dPt>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97.400861547655467</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99AE-4279-989B-5E454A981ED2}"/>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99AE-4279-989B-5E454A981ED2}"/>
              </c:ext>
            </c:extLst>
          </c:dPt>
          <c:dPt>
            <c:idx val="19"/>
            <c:invertIfNegative val="0"/>
            <c:bubble3D val="0"/>
            <c:extLst>
              <c:ext xmlns:c16="http://schemas.microsoft.com/office/drawing/2014/chart" uri="{C3380CC4-5D6E-409C-BE32-E72D297353CC}">
                <c16:uniqueId val="{0000000C-99AE-4279-989B-5E454A981ED2}"/>
              </c:ext>
            </c:extLst>
          </c:dPt>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0D-99AE-4279-989B-5E454A981ED2}"/>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Sorted'!$J$52:$J$78</c:f>
              <c:numCache>
                <c:formatCode>;;;</c:formatCode>
                <c:ptCount val="27"/>
                <c:pt idx="0">
                  <c:v>100</c:v>
                </c:pt>
                <c:pt idx="1">
                  <c:v>100</c:v>
                </c:pt>
                <c:pt idx="2">
                  <c:v>100</c:v>
                </c:pt>
                <c:pt idx="3">
                  <c:v>100</c:v>
                </c:pt>
                <c:pt idx="4">
                  <c:v>100</c:v>
                </c:pt>
                <c:pt idx="5">
                  <c:v>100</c:v>
                </c:pt>
                <c:pt idx="6">
                  <c:v>100</c:v>
                </c:pt>
                <c:pt idx="7">
                  <c:v>100</c:v>
                </c:pt>
                <c:pt idx="8">
                  <c:v>96.922905214750301</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99AE-4279-989B-5E454A981ED2}"/>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Sorted'!$K$52:$K$78</c:f>
              <c:numCache>
                <c:formatCode>;;;</c:formatCode>
                <c:ptCount val="27"/>
                <c:pt idx="0">
                  <c:v>100</c:v>
                </c:pt>
                <c:pt idx="1">
                  <c:v>100</c:v>
                </c:pt>
                <c:pt idx="2">
                  <c:v>100</c:v>
                </c:pt>
                <c:pt idx="3">
                  <c:v>100</c:v>
                </c:pt>
                <c:pt idx="4">
                  <c:v>100</c:v>
                </c:pt>
                <c:pt idx="5">
                  <c:v>100</c:v>
                </c:pt>
                <c:pt idx="6">
                  <c:v>100</c:v>
                </c:pt>
                <c:pt idx="7">
                  <c:v>117.8752825146163</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99AE-4279-989B-5E454A981ED2}"/>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99AE-4279-989B-5E454A981ED2}"/>
              </c:ext>
            </c:extLst>
          </c:dPt>
          <c:dPt>
            <c:idx val="12"/>
            <c:invertIfNegative val="0"/>
            <c:bubble3D val="0"/>
            <c:spPr>
              <a:solidFill>
                <a:srgbClr val="89756E"/>
              </a:solidFill>
            </c:spPr>
            <c:extLst>
              <c:ext xmlns:c16="http://schemas.microsoft.com/office/drawing/2014/chart" uri="{C3380CC4-5D6E-409C-BE32-E72D297353CC}">
                <c16:uniqueId val="{00000013-99AE-4279-989B-5E454A981ED2}"/>
              </c:ext>
            </c:extLst>
          </c:dPt>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59.502482210552735</c:v>
                </c:pt>
                <c:pt idx="22">
                  <c:v>100</c:v>
                </c:pt>
                <c:pt idx="23">
                  <c:v>100</c:v>
                </c:pt>
                <c:pt idx="24">
                  <c:v>100</c:v>
                </c:pt>
                <c:pt idx="25">
                  <c:v>100</c:v>
                </c:pt>
                <c:pt idx="26">
                  <c:v>100</c:v>
                </c:pt>
              </c:numCache>
            </c:numRef>
          </c:val>
          <c:extLst>
            <c:ext xmlns:c16="http://schemas.microsoft.com/office/drawing/2014/chart" uri="{C3380CC4-5D6E-409C-BE32-E72D297353CC}">
              <c16:uniqueId val="{00000014-99AE-4279-989B-5E454A981ED2}"/>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68.207365646446263</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99AE-4279-989B-5E454A981ED2}"/>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28.102292600620721</c:v>
                </c:pt>
                <c:pt idx="23">
                  <c:v>100</c:v>
                </c:pt>
                <c:pt idx="24">
                  <c:v>100</c:v>
                </c:pt>
                <c:pt idx="25">
                  <c:v>100</c:v>
                </c:pt>
                <c:pt idx="26">
                  <c:v>100</c:v>
                </c:pt>
              </c:numCache>
            </c:numRef>
          </c:val>
          <c:extLst>
            <c:ext xmlns:c16="http://schemas.microsoft.com/office/drawing/2014/chart" uri="{C3380CC4-5D6E-409C-BE32-E72D297353CC}">
              <c16:uniqueId val="{00000016-99AE-4279-989B-5E454A981ED2}"/>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Sorted'!$O$52:$O$78</c:f>
              <c:numCache>
                <c:formatCode>;;;</c:formatCode>
                <c:ptCount val="27"/>
                <c:pt idx="0">
                  <c:v>138.63984911229207</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99AE-4279-989B-5E454A981ED2}"/>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99AE-4279-989B-5E454A981ED2}"/>
              </c:ext>
            </c:extLst>
          </c:dPt>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93.832088867084039</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99AE-4279-989B-5E454A981ED2}"/>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Sorted'!$Q$52:$Q$78</c:f>
              <c:numCache>
                <c:formatCode>;;;</c:formatCode>
                <c:ptCount val="27"/>
                <c:pt idx="0">
                  <c:v>100</c:v>
                </c:pt>
                <c:pt idx="1">
                  <c:v>100</c:v>
                </c:pt>
                <c:pt idx="2">
                  <c:v>100</c:v>
                </c:pt>
                <c:pt idx="3">
                  <c:v>117.2833482806921</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99AE-4279-989B-5E454A981ED2}"/>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Sorted'!$R$52:$R$78</c:f>
              <c:numCache>
                <c:formatCode>;;;</c:formatCode>
                <c:ptCount val="27"/>
                <c:pt idx="0">
                  <c:v>100</c:v>
                </c:pt>
                <c:pt idx="1">
                  <c:v>100</c:v>
                </c:pt>
                <c:pt idx="2">
                  <c:v>100</c:v>
                </c:pt>
                <c:pt idx="3">
                  <c:v>100</c:v>
                </c:pt>
                <c:pt idx="4">
                  <c:v>100</c:v>
                </c:pt>
                <c:pt idx="5">
                  <c:v>90.916812896960892</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99AE-4279-989B-5E454A981ED2}"/>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99.294767188859879</c:v>
                </c:pt>
                <c:pt idx="24">
                  <c:v>100</c:v>
                </c:pt>
                <c:pt idx="25">
                  <c:v>100</c:v>
                </c:pt>
                <c:pt idx="26">
                  <c:v>100</c:v>
                </c:pt>
              </c:numCache>
            </c:numRef>
          </c:val>
          <c:extLst>
            <c:ext xmlns:c16="http://schemas.microsoft.com/office/drawing/2014/chart" uri="{C3380CC4-5D6E-409C-BE32-E72D297353CC}">
              <c16:uniqueId val="{0000001D-99AE-4279-989B-5E454A981ED2}"/>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99AE-4279-989B-5E454A981ED2}"/>
              </c:ext>
            </c:extLst>
          </c:dPt>
          <c:dPt>
            <c:idx val="19"/>
            <c:invertIfNegative val="0"/>
            <c:bubble3D val="0"/>
            <c:spPr>
              <a:solidFill>
                <a:srgbClr val="C1C630"/>
              </a:solidFill>
            </c:spPr>
            <c:extLst>
              <c:ext xmlns:c16="http://schemas.microsoft.com/office/drawing/2014/chart" uri="{C3380CC4-5D6E-409C-BE32-E72D297353CC}">
                <c16:uniqueId val="{00000021-99AE-4279-989B-5E454A981ED2}"/>
              </c:ext>
            </c:extLst>
          </c:dPt>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Sorted'!$T$52:$T$78</c:f>
              <c:numCache>
                <c:formatCode>;;;</c:formatCode>
                <c:ptCount val="27"/>
                <c:pt idx="0">
                  <c:v>100</c:v>
                </c:pt>
                <c:pt idx="1">
                  <c:v>100</c:v>
                </c:pt>
                <c:pt idx="2">
                  <c:v>100</c:v>
                </c:pt>
                <c:pt idx="3">
                  <c:v>100</c:v>
                </c:pt>
                <c:pt idx="4">
                  <c:v>79.3868032487607</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99AE-4279-989B-5E454A981ED2}"/>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Sorted'!$U$52:$U$78</c:f>
              <c:numCache>
                <c:formatCode>;;;</c:formatCode>
                <c:ptCount val="27"/>
                <c:pt idx="0">
                  <c:v>100</c:v>
                </c:pt>
                <c:pt idx="1">
                  <c:v>108.91733700474522</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99AE-4279-989B-5E454A981ED2}"/>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106.79299903607355</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99AE-4279-989B-5E454A981ED2}"/>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25-99AE-4279-989B-5E454A981ED2}"/>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95.045152210229432</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99AE-4279-989B-5E454A981ED2}"/>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101.06557425921361</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99AE-4279-989B-5E454A981ED2}"/>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100</c:v>
                </c:pt>
                <c:pt idx="9">
                  <c:v>100</c:v>
                </c:pt>
                <c:pt idx="10">
                  <c:v>89.666183703879526</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99AE-4279-989B-5E454A981ED2}"/>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99AE-4279-989B-5E454A981ED2}"/>
              </c:ext>
            </c:extLst>
          </c:dPt>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14.49558645092845</c:v>
                </c:pt>
                <c:pt idx="25">
                  <c:v>100</c:v>
                </c:pt>
                <c:pt idx="26">
                  <c:v>100</c:v>
                </c:pt>
              </c:numCache>
            </c:numRef>
          </c:val>
          <c:extLst>
            <c:ext xmlns:c16="http://schemas.microsoft.com/office/drawing/2014/chart" uri="{C3380CC4-5D6E-409C-BE32-E72D297353CC}">
              <c16:uniqueId val="{0000002A-99AE-4279-989B-5E454A981ED2}"/>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14</c:v>
                </c:pt>
                <c:pt idx="1">
                  <c:v>20</c:v>
                </c:pt>
                <c:pt idx="2">
                  <c:v>4</c:v>
                </c:pt>
                <c:pt idx="3">
                  <c:v>16</c:v>
                </c:pt>
                <c:pt idx="4">
                  <c:v>19</c:v>
                </c:pt>
                <c:pt idx="5">
                  <c:v>17</c:v>
                </c:pt>
                <c:pt idx="6">
                  <c:v>2</c:v>
                </c:pt>
                <c:pt idx="7">
                  <c:v>10</c:v>
                </c:pt>
                <c:pt idx="8">
                  <c:v>9</c:v>
                </c:pt>
                <c:pt idx="9">
                  <c:v>5</c:v>
                </c:pt>
                <c:pt idx="10">
                  <c:v>25</c:v>
                </c:pt>
                <c:pt idx="11">
                  <c:v>23</c:v>
                </c:pt>
                <c:pt idx="12">
                  <c:v>3</c:v>
                </c:pt>
                <c:pt idx="13">
                  <c:v>21</c:v>
                </c:pt>
                <c:pt idx="14">
                  <c:v>24</c:v>
                </c:pt>
                <c:pt idx="15">
                  <c:v>6</c:v>
                </c:pt>
                <c:pt idx="16">
                  <c:v>15</c:v>
                </c:pt>
                <c:pt idx="17">
                  <c:v>7</c:v>
                </c:pt>
                <c:pt idx="18">
                  <c:v>12</c:v>
                </c:pt>
                <c:pt idx="19">
                  <c:v>1</c:v>
                </c:pt>
                <c:pt idx="20">
                  <c:v>61</c:v>
                </c:pt>
                <c:pt idx="21">
                  <c:v>11</c:v>
                </c:pt>
                <c:pt idx="22">
                  <c:v>13</c:v>
                </c:pt>
                <c:pt idx="23">
                  <c:v>18</c:v>
                </c:pt>
                <c:pt idx="24">
                  <c:v>60</c:v>
                </c:pt>
                <c:pt idx="25">
                  <c:v>22</c:v>
                </c:pt>
                <c:pt idx="26">
                  <c:v>8</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105.94010078345866</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B-99AE-4279-989B-5E454A981ED2}"/>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643E-45D1-89E7-D0B0BB99739D}"/>
              </c:ext>
            </c:extLst>
          </c:dPt>
          <c:dPt>
            <c:idx val="1"/>
            <c:bubble3D val="0"/>
            <c:spPr>
              <a:solidFill>
                <a:srgbClr val="6C6F71"/>
              </a:solidFill>
            </c:spPr>
            <c:extLst>
              <c:ext xmlns:c16="http://schemas.microsoft.com/office/drawing/2014/chart" uri="{C3380CC4-5D6E-409C-BE32-E72D297353CC}">
                <c16:uniqueId val="{00000003-643E-45D1-89E7-D0B0BB99739D}"/>
              </c:ext>
            </c:extLst>
          </c:dPt>
          <c:dPt>
            <c:idx val="2"/>
            <c:bubble3D val="0"/>
            <c:spPr>
              <a:solidFill>
                <a:srgbClr val="7A19C1"/>
              </a:solidFill>
            </c:spPr>
            <c:extLst>
              <c:ext xmlns:c16="http://schemas.microsoft.com/office/drawing/2014/chart" uri="{C3380CC4-5D6E-409C-BE32-E72D297353CC}">
                <c16:uniqueId val="{00000005-643E-45D1-89E7-D0B0BB99739D}"/>
              </c:ext>
            </c:extLst>
          </c:dPt>
          <c:dPt>
            <c:idx val="3"/>
            <c:bubble3D val="0"/>
            <c:spPr>
              <a:solidFill>
                <a:srgbClr val="8CC119"/>
              </a:solidFill>
            </c:spPr>
            <c:extLst>
              <c:ext xmlns:c16="http://schemas.microsoft.com/office/drawing/2014/chart" uri="{C3380CC4-5D6E-409C-BE32-E72D297353CC}">
                <c16:uniqueId val="{00000007-643E-45D1-89E7-D0B0BB99739D}"/>
              </c:ext>
            </c:extLst>
          </c:dPt>
          <c:dPt>
            <c:idx val="4"/>
            <c:bubble3D val="0"/>
            <c:spPr>
              <a:solidFill>
                <a:srgbClr val="EBC61C"/>
              </a:solidFill>
            </c:spPr>
            <c:extLst>
              <c:ext xmlns:c16="http://schemas.microsoft.com/office/drawing/2014/chart" uri="{C3380CC4-5D6E-409C-BE32-E72D297353CC}">
                <c16:uniqueId val="{00000009-643E-45D1-89E7-D0B0BB99739D}"/>
              </c:ext>
            </c:extLst>
          </c:dPt>
          <c:dPt>
            <c:idx val="5"/>
            <c:bubble3D val="0"/>
            <c:spPr>
              <a:solidFill>
                <a:srgbClr val="1964C1"/>
              </a:solidFill>
            </c:spPr>
            <c:extLst>
              <c:ext xmlns:c16="http://schemas.microsoft.com/office/drawing/2014/chart" uri="{C3380CC4-5D6E-409C-BE32-E72D297353CC}">
                <c16:uniqueId val="{0000000B-643E-45D1-89E7-D0B0BB99739D}"/>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643E-45D1-89E7-D0B0BB99739D}"/>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643E-45D1-89E7-D0B0BB99739D}"/>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643E-45D1-89E7-D0B0BB99739D}"/>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643E-45D1-89E7-D0B0BB99739D}"/>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643E-45D1-89E7-D0B0BB99739D}"/>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643E-45D1-89E7-D0B0BB99739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99</c:v>
                </c:pt>
                <c:pt idx="1">
                  <c:v>20k - 40k 
Index: 100</c:v>
                </c:pt>
                <c:pt idx="2">
                  <c:v>40k - 60k 
Index: 101</c:v>
                </c:pt>
                <c:pt idx="3">
                  <c:v>60k - 80k 
Index: 100</c:v>
                </c:pt>
                <c:pt idx="4">
                  <c:v>80k - 100k 
Index: 100</c:v>
                </c:pt>
                <c:pt idx="5">
                  <c:v>100k+ 
Index: 98</c:v>
                </c:pt>
              </c:strCache>
            </c:strRef>
          </c:cat>
          <c:val>
            <c:numRef>
              <c:f>'Data - Overview'!$D$146:$D$151</c:f>
              <c:numCache>
                <c:formatCode>0%</c:formatCode>
                <c:ptCount val="6"/>
                <c:pt idx="0">
                  <c:v>0.18167683326058487</c:v>
                </c:pt>
                <c:pt idx="1">
                  <c:v>0.33211703404626797</c:v>
                </c:pt>
                <c:pt idx="2">
                  <c:v>0.21308085988651249</c:v>
                </c:pt>
                <c:pt idx="3">
                  <c:v>0.13616897642950679</c:v>
                </c:pt>
                <c:pt idx="4">
                  <c:v>6.6214480576167606E-2</c:v>
                </c:pt>
                <c:pt idx="5">
                  <c:v>7.079965080750765E-2</c:v>
                </c:pt>
              </c:numCache>
            </c:numRef>
          </c:val>
          <c:extLst>
            <c:ext xmlns:c16="http://schemas.microsoft.com/office/drawing/2014/chart" uri="{C3380CC4-5D6E-409C-BE32-E72D297353CC}">
              <c16:uniqueId val="{0000000C-643E-45D1-89E7-D0B0BB99739D}"/>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5.2529026625927538E-2</c:v>
                </c:pt>
                <c:pt idx="1">
                  <c:v>0.15226505892623307</c:v>
                </c:pt>
                <c:pt idx="2">
                  <c:v>6.8380565255347012E-2</c:v>
                </c:pt>
                <c:pt idx="3">
                  <c:v>0.11785497599301614</c:v>
                </c:pt>
                <c:pt idx="4">
                  <c:v>0.18089720646006108</c:v>
                </c:pt>
                <c:pt idx="5">
                  <c:v>0.20930510694020074</c:v>
                </c:pt>
                <c:pt idx="6">
                  <c:v>0.11707633129637714</c:v>
                </c:pt>
                <c:pt idx="7">
                  <c:v>0.10173537756438239</c:v>
                </c:pt>
              </c:numCache>
            </c:numRef>
          </c:val>
          <c:extLst>
            <c:ext xmlns:c16="http://schemas.microsoft.com/office/drawing/2014/chart" uri="{C3380CC4-5D6E-409C-BE32-E72D297353CC}">
              <c16:uniqueId val="{00000000-344C-4E8D-B83B-E60E83E4CFCA}"/>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0.30212549105194231</c:v>
                </c:pt>
              </c:numCache>
            </c:numRef>
          </c:val>
          <c:extLst>
            <c:ext xmlns:c16="http://schemas.microsoft.com/office/drawing/2014/chart" uri="{C3380CC4-5D6E-409C-BE32-E72D297353CC}">
              <c16:uniqueId val="{00000000-CB03-44E7-8B90-6CFF932E3528}"/>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CB03-44E7-8B90-6CFF932E3528}"/>
              </c:ext>
            </c:extLst>
          </c:dPt>
          <c:val>
            <c:numRef>
              <c:f>'Data - Overview'!$D$116</c:f>
              <c:numCache>
                <c:formatCode>0%</c:formatCode>
                <c:ptCount val="1"/>
                <c:pt idx="0">
                  <c:v>0.18137860104757753</c:v>
                </c:pt>
              </c:numCache>
            </c:numRef>
          </c:val>
          <c:extLst>
            <c:ext xmlns:c16="http://schemas.microsoft.com/office/drawing/2014/chart" uri="{C3380CC4-5D6E-409C-BE32-E72D297353CC}">
              <c16:uniqueId val="{00000003-CB03-44E7-8B90-6CFF932E3528}"/>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3.1921104321257096E-2</c:v>
                </c:pt>
              </c:numCache>
            </c:numRef>
          </c:val>
          <c:extLst>
            <c:ext xmlns:c16="http://schemas.microsoft.com/office/drawing/2014/chart" uri="{C3380CC4-5D6E-409C-BE32-E72D297353CC}">
              <c16:uniqueId val="{00000004-CB03-44E7-8B90-6CFF932E3528}"/>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0.17213023788738541</c:v>
                </c:pt>
              </c:numCache>
            </c:numRef>
          </c:val>
          <c:extLst>
            <c:ext xmlns:c16="http://schemas.microsoft.com/office/drawing/2014/chart" uri="{C3380CC4-5D6E-409C-BE32-E72D297353CC}">
              <c16:uniqueId val="{00000005-CB03-44E7-8B90-6CFF932E3528}"/>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0.31253104539502391</c:v>
                </c:pt>
              </c:numCache>
            </c:numRef>
          </c:val>
          <c:extLst>
            <c:ext xmlns:c16="http://schemas.microsoft.com/office/drawing/2014/chart" uri="{C3380CC4-5D6E-409C-BE32-E72D297353CC}">
              <c16:uniqueId val="{00000006-CB03-44E7-8B90-6CFF932E3528}"/>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694C-4D81-9F0B-CF4411218DCB}"/>
              </c:ext>
            </c:extLst>
          </c:dPt>
          <c:dPt>
            <c:idx val="1"/>
            <c:bubble3D val="0"/>
            <c:spPr>
              <a:solidFill>
                <a:srgbClr val="DBE6C4"/>
              </a:solidFill>
            </c:spPr>
            <c:extLst>
              <c:ext xmlns:c16="http://schemas.microsoft.com/office/drawing/2014/chart" uri="{C3380CC4-5D6E-409C-BE32-E72D297353CC}">
                <c16:uniqueId val="{00000003-694C-4D81-9F0B-CF4411218DCB}"/>
              </c:ext>
            </c:extLst>
          </c:dPt>
          <c:val>
            <c:numRef>
              <c:f>'Data - Overview'!$A$89:$A$90</c:f>
              <c:numCache>
                <c:formatCode>0%</c:formatCode>
                <c:ptCount val="2"/>
                <c:pt idx="0">
                  <c:v>0.38539458751636846</c:v>
                </c:pt>
                <c:pt idx="1">
                  <c:v>0.61460541248363154</c:v>
                </c:pt>
              </c:numCache>
            </c:numRef>
          </c:val>
          <c:extLst>
            <c:ext xmlns:c16="http://schemas.microsoft.com/office/drawing/2014/chart" uri="{C3380CC4-5D6E-409C-BE32-E72D297353CC}">
              <c16:uniqueId val="{00000004-694C-4D81-9F0B-CF4411218DCB}"/>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D3D6-47C6-870A-FA86C77E04BA}"/>
              </c:ext>
            </c:extLst>
          </c:dPt>
          <c:dPt>
            <c:idx val="1"/>
            <c:bubble3D val="0"/>
            <c:spPr>
              <a:solidFill>
                <a:schemeClr val="accent2">
                  <a:lumMod val="20000"/>
                  <a:lumOff val="80000"/>
                </a:schemeClr>
              </a:solidFill>
            </c:spPr>
            <c:extLst>
              <c:ext xmlns:c16="http://schemas.microsoft.com/office/drawing/2014/chart" uri="{C3380CC4-5D6E-409C-BE32-E72D297353CC}">
                <c16:uniqueId val="{00000003-D3D6-47C6-870A-FA86C77E04BA}"/>
              </c:ext>
            </c:extLst>
          </c:dPt>
          <c:val>
            <c:numRef>
              <c:f>'Data - Overview'!$A$89:$A$90</c:f>
              <c:numCache>
                <c:formatCode>0%</c:formatCode>
                <c:ptCount val="2"/>
                <c:pt idx="0">
                  <c:v>0.38539458751636846</c:v>
                </c:pt>
                <c:pt idx="1">
                  <c:v>0.61460541248363154</c:v>
                </c:pt>
              </c:numCache>
            </c:numRef>
          </c:val>
          <c:extLst>
            <c:ext xmlns:c16="http://schemas.microsoft.com/office/drawing/2014/chart" uri="{C3380CC4-5D6E-409C-BE32-E72D297353CC}">
              <c16:uniqueId val="{00000004-D3D6-47C6-870A-FA86C77E04BA}"/>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1F69-4703-B92B-0DB17CB8F818}"/>
              </c:ext>
            </c:extLst>
          </c:dPt>
          <c:dPt>
            <c:idx val="1"/>
            <c:bubble3D val="0"/>
            <c:spPr>
              <a:solidFill>
                <a:srgbClr val="F7EBD9"/>
              </a:solidFill>
            </c:spPr>
            <c:extLst>
              <c:ext xmlns:c16="http://schemas.microsoft.com/office/drawing/2014/chart" uri="{C3380CC4-5D6E-409C-BE32-E72D297353CC}">
                <c16:uniqueId val="{00000003-1F69-4703-B92B-0DB17CB8F818}"/>
              </c:ext>
            </c:extLst>
          </c:dPt>
          <c:val>
            <c:numRef>
              <c:f>'Data - Overview'!$E$89:$E$90</c:f>
              <c:numCache>
                <c:formatCode>0%</c:formatCode>
                <c:ptCount val="2"/>
                <c:pt idx="0">
                  <c:v>0.40999383457005673</c:v>
                </c:pt>
                <c:pt idx="1">
                  <c:v>0.59000616542994333</c:v>
                </c:pt>
              </c:numCache>
            </c:numRef>
          </c:val>
          <c:extLst>
            <c:ext xmlns:c16="http://schemas.microsoft.com/office/drawing/2014/chart" uri="{C3380CC4-5D6E-409C-BE32-E72D297353CC}">
              <c16:uniqueId val="{00000004-1F69-4703-B92B-0DB17CB8F818}"/>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2D8B-48CC-9FCE-F17039260195}"/>
              </c:ext>
            </c:extLst>
          </c:dPt>
          <c:dPt>
            <c:idx val="1"/>
            <c:bubble3D val="0"/>
            <c:extLst>
              <c:ext xmlns:c16="http://schemas.microsoft.com/office/drawing/2014/chart" uri="{C3380CC4-5D6E-409C-BE32-E72D297353CC}">
                <c16:uniqueId val="{00000002-2D8B-48CC-9FCE-F17039260195}"/>
              </c:ext>
            </c:extLst>
          </c:dPt>
          <c:val>
            <c:numRef>
              <c:f>'Data - Overview'!$C$89:$C$90</c:f>
              <c:numCache>
                <c:formatCode>0%</c:formatCode>
                <c:ptCount val="2"/>
                <c:pt idx="0">
                  <c:v>0.14355838061981668</c:v>
                </c:pt>
                <c:pt idx="1">
                  <c:v>0.85644161938018337</c:v>
                </c:pt>
              </c:numCache>
            </c:numRef>
          </c:val>
          <c:extLst>
            <c:ext xmlns:c16="http://schemas.microsoft.com/office/drawing/2014/chart" uri="{C3380CC4-5D6E-409C-BE32-E72D297353CC}">
              <c16:uniqueId val="{00000003-2D8B-48CC-9FCE-F17039260195}"/>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AAB34A1C-0699-4056-A4B0-23E3AB48699E}"/>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2A5582E3-7459-4FAE-850E-F167BF5696A1}"/>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C0D98E90-610D-48B4-9DEC-3F82DA0B095C}"/>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293DFCE8-701D-4769-9E9F-364CC91DA050}"/>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C080C27F-FCC9-479E-AB8C-327AC666169F}"/>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9E116EF2-24C4-4728-B241-C3BBFAE2852C}"/>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0CCA29E7-5943-4B37-AD7C-B6FDD084A369}"/>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2DB1A3FC-0E42-454B-B23D-184658CB4C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C5BEC383-A18D-4CD5-9939-41842683BB00}"/>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C64C677D-F013-4444-96BC-B0114334A1C0}"/>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5DAF00DC-003B-4A4E-A630-E1CEFBA09F2B}"/>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2A7263BE-C753-4038-82E1-92593B067BBA}"/>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651AC82F-8CFC-4FCE-B2B4-B782435B2680}"/>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C80CC80E-DB26-460A-80FE-E62A8D8536F7}"/>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7B4A57E0-18ED-4700-A641-6D8529C42730}"/>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610B7CFC-CAD2-44F4-BEBA-27FA82686349}"/>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367FB234-D3BE-4F72-A0FE-7FD5F73EE2B4}"/>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2E391F08-A167-462D-92FD-8AAD27A79529}"/>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54868017-B1C6-4A36-995F-747E09F85292}"/>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F1C8E0CC-5816-41FA-95E6-8660811DAB81}"/>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F1317A1D-35B4-4EB5-B8B0-C3DEAFB3E666}"/>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851193DB-A279-4186-B264-B459AD1D7E6D}"/>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BEFE02CF-93DA-45F6-9F78-42A9B7331C2E}"/>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3FA19EF7-8F18-4E4D-BB39-CDF91ADD016A}"/>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A5050BA4-CD5B-47EB-AE36-25591FC95CAF}"/>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3A1EB2F6-8237-43DB-8BB7-3EB5EB5D2904}"/>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856B86BA-CCE3-426B-AAEE-33B8D79F6ABE}"/>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D86E8B1F-8719-40BC-8250-A601B07007BD}"/>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F1EAC9A4-2FE3-4D2A-9F8E-E1B8B601C016}"/>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D41D5425-DF34-40B2-B04E-5ECEE32C1F61}"/>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69C5B336-590E-4719-A888-966ECA43A04C}"/>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505A2163-E07F-451C-928B-6AFF25E6D0FC}"/>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1FCEBD91-45C1-47A6-AE6D-2EDFEE2BF132}"/>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01B9CE46-FD27-4BE4-AB0E-0329C89DA97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896C812C-6C22-482B-B85B-01791643F09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D5029FE1-8FD1-4D1B-8D07-4EA2AC56F72F}"/>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F3C09CDE-A0CB-49F2-A52F-E6B00C12AA68}"/>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DE908445-7C5C-4668-A39B-A8A568213915}"/>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D58E9026-AC99-4227-9665-9FE65BD77D4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9AB1FCED-4970-4B58-A490-881750CBBA7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9B3908B3-42F3-42E5-8787-5D6255F9F15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22DB1A02-99F2-45A2-9087-648790DD81F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B9A98983-3ED5-420D-89A5-2AB63FBE7D87}"/>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C9E898A9-0FF4-462D-B2EC-2D77F6925D11}"/>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968C6BAA-0E40-47AF-85B0-91E2C2BF7637}"/>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848E9F8F-EEB9-44C8-9D76-45143678812A}"/>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4E88A3DE-595A-4EEA-95EF-FE78AC4F5342}"/>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8D92949C-890C-44CE-B82E-8C0CCB450B04}"/>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84564ECE-AAEB-4F61-A751-533E39B1C108}"/>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F4572F3F-1097-4D33-A06E-6B583214F36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6690C4B6-EAC0-47DB-9579-11D39690698B}"/>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819C9698-F1E4-46C3-842D-AD2B7544D62C}"/>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7CF4F68A-CB08-4D3A-8A97-075364031E96}"/>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1D8DE33A-BCD6-4CD1-A194-67C5767F45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538810D8-7836-43FC-9B15-4A8C4A0F5281}"/>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2C7577C2-23C5-4FD2-9295-8D519FD16DF8}"/>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Amber Valley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61B61B38-1287-484C-B3BC-046C4CFC9E64}"/>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5DCE443B-19F3-46E8-A178-9F147DC22C40}"/>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C3E04E68-BE09-445B-A408-31BFBF208C1A}"/>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08598CBC-74FE-4A1B-980F-7D549F37CC18}"/>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DB7CDEE9-1DB9-4C12-9E22-DCD321C00E68}"/>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AC0C08A1-8D6A-41A9-9195-CE904DD7EC60}"/>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0051A2C5-6C7E-49E9-B5C6-F03EC9A7FAE4}"/>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140CB175-7D36-45D3-8E59-3DDEAE6F9D0F}"/>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22F7776E-FBA0-4B85-B6D1-B787AEF2EC42}"/>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E3DD3831-44A3-4553-8B10-F9635F345D9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B235EA99-710E-4E9B-B96F-F027766BB224}"/>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24A5B5E7-15BB-4EDE-A1C9-2BCDEEE56FE2}"/>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8F15C852-92C5-46B8-B1EA-D0763A2667F7}"/>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1F37B020-DEA5-4E75-AC07-9E53AF7BC6D7}"/>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3E1A8946-5177-4B14-8CA2-5EAB20314FA0}"/>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055F76D4-BD88-4CD6-B4DF-F96A40399FB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D24BF6E1-B0BF-4FCC-BEE5-93DA310DD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57DB5AEA-1A4C-4E4A-8A5D-9228CD1CD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1CB6B0CA-235A-4CE2-839C-C989F9DE0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87A23DBC-99AA-4806-9A2D-7CBD4A683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25ADB624-4BAC-4B31-9814-D974AFF6D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1122BCC8-CB21-4762-B396-63F5B0F05D13}"/>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BE077225-8A4C-4C8D-890A-143E33578206}"/>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8CE39A2F-9C02-44B9-A3A3-A82A85838121}"/>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C15E6DB9-C391-494B-A3E3-AAD3B54E5A6D}"/>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EF744953-052A-4266-9D2F-627A63AFEC62}"/>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6CA695A1-2E43-4496-B717-11A00AFDE4D4}"/>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DD6593EB-67F4-44D2-A3E0-4C22B83CD27F}"/>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AFC63431-B0B1-4DCB-8044-25D87F13C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1B0B0FE7-7B64-4718-88CB-7CEF51908E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C3DF1472-236A-455E-B0C9-3720FB6E5E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D2EA0F70-3BD6-43AE-BB28-9C1FA867EBBB}"/>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E31CAA06-3FFC-42ED-ABF5-AD84CA660FB5}"/>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063EFB68-F1CB-49A3-BC66-F061DE929927}"/>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786C1004-82E4-456A-9311-BF8AF9B45A46}"/>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E109D54A-BD16-49DA-9D57-3992FBB9306D}"/>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7CD75A51-D570-43D3-8BC7-D114E016CAD9}"/>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976B62C0-E3BA-42D5-B7C0-88EC2CC8BDBD}"/>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E146603B-763A-44FD-B5B1-A35BA97F4A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510D7BC4-5FB8-467C-92BA-D3C65A545B5F}"/>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DDB0AC85-53D8-4A85-9DFF-742064B0BAB7}"/>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B85914A3-D9E2-416F-8946-B5969A61AE6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1319CD18-65BD-472E-B3E8-9298ADC1E2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618BFA8D-8706-4C52-B9D9-A50071286BEE}"/>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C67C4B2F-9C0B-441B-8612-06A1434CE398}"/>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0FB6C3A3-89F9-4E32-BB67-4D0F5901ED90}"/>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8A4B9D47-946E-4D7F-B352-4C08B260A18D}"/>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4E7AAA77-30F4-4AF4-8313-0E74401C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44477EE0-8984-43E4-ABF7-74F88A1EAE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DD1820C6-7838-4DE0-AD8C-6942F38F57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1F3BAFDE-1162-4C9C-92FF-5BFD34010DF8}"/>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B2F26613-3788-45FF-9612-BF0F8E2298DA}"/>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92B7755C-E078-4F02-8E99-9DA808428CC2}"/>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5FD8A775-A305-4501-BB14-FD266454853B}"/>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D8D36301-C581-4A5F-9CA5-4F7653BE5266}"/>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0C7C7245-E6FF-4ED1-A5BA-770995031746}"/>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CA239C85-38DA-426D-AFFB-3DB4FFC0F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B45AFB84-44CE-4F17-ACF3-E6119CDB3C5F}"/>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E5EC45B4-2507-4B6D-BD27-F1575418A233}"/>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B79F515E-48CF-420B-9D08-3E5EB2534350}"/>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6E7C94E8-A00F-463E-A603-2AADC8A02D4D}"/>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3063250C-BE59-44CE-95B2-BFAB953A622B}"/>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8B8C5309-BEE4-4500-A542-23CFD26F6448}"/>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84C56F57-C7A5-4E84-94B1-92BA7F201823}"/>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C4FE1AD5-B996-48BC-8EAC-01198BB0ABD2}"/>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BE75EBE6-6FC8-43D4-96B8-8F2A3F9CB250}"/>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54B34D85-0248-46A6-B926-2D41A09B2C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8B51B851-E6D5-4D4D-89C7-6515D5845732}"/>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9B2AD412-2321-4C02-A7E5-87BBCCEE1A56}"/>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25015596-B425-4F32-B9D8-82EBAE66558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445FF925-6EB2-4D52-A84E-681CEB4321A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CDFACCB0-89D7-45C8-93FE-A88F72BA00C6}"/>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223DB29E-0ADA-465A-A403-058D0E5BE3A2}"/>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72EF7114-1941-460C-B9AD-61A87574B2A3}"/>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17260C21-232C-4761-AC43-B2D2F0BE527F}"/>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2F35A437-2B90-44D7-A20E-D2BEFDCECC1D}"/>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56F8233C-1DC5-4978-BC19-3B80ABF1B270}"/>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62CD9D5F-D2ED-4DCD-BF25-C8D47D0988EE}"/>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574DD662-14E7-4B36-91D1-F1E5F59068C3}"/>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939409C4-51F9-488C-8DF3-DBFB693BB853}"/>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6758DF9E-FF80-45DD-A942-A3C77E8CEFB4}"/>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3C4A784B-A35A-4EEF-8A77-15E6D24BFC3C}"/>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588FDDAA-6DE4-418B-97D6-4FA9637C2A62}"/>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8FEFEAE2-F29E-4715-844E-366FCECC0F2F}"/>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A931764D-29CE-41BA-935C-B3A2D02AEC5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78AA0692-19F5-4265-9ACD-C2549F87C47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A47F679C-75E0-4E91-B5FF-DC07C732C616}"/>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2D367133-169A-4008-9FC3-538D5A8DE5E8}"/>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Amber Valley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336C29C2-2D4A-4762-915C-682ADE051D80}"/>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2A1D633F-3F6D-4ABD-86A6-7BFB5B67F952}"/>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FE7DD8F5-2DEB-4836-82BE-D5C8A8959423}"/>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7F03F228-E682-4B84-8DCA-E4ED62385C3B}"/>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1DA27495-35E4-453E-BAB3-676BFEA6DD67}"/>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019A1562-2CB2-4CBF-A2EC-673A54A062DE}"/>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5656957E-1B99-4B9B-91A3-F8E51C1DB49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A533FB2A-65B5-476E-AEEA-8DF4E3585062}"/>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44DCD318-FB6A-4DFC-97E5-EB03C03B70B8}"/>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8F9B58D6-AB50-4B8A-9C26-96C67F07248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0C882E50-30FB-4131-8863-ACF7E8A80970}"/>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B0281B90-C7AB-46A4-BEA2-A5D2E447A796}"/>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A3BDFD66-CB44-4607-8BBF-12CD7F805CD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50936376-3E5B-4AC2-9B6A-CD330B7FE56E}"/>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E87FCF5D-0E3C-45CB-AF2B-CD50632A7A1B}"/>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8E467AF9-FFE7-4AA6-B9C8-06F485D7B2A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46E7AB67-5335-44D6-AFCB-21A2479A9E08}"/>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759CC588-994E-45B8-94AC-65A763E0E452}"/>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5A357152-10D2-4E2B-B21D-0E86F8FB230C}"/>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2127124E-D267-4DF7-B838-83677E5BA1DF}"/>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3A694D79-16DC-47F2-8C00-41F6FD47483B}"/>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13%</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0926223D-7861-4079-8F19-2A5FD44D7AA6}"/>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8FCB23B8-C110-4140-A3B5-D1346F183118}"/>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FC95CC45-8FCF-4D0E-94AA-FB1DD670488F}"/>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18%</a:t>
          </a:fld>
          <a:endParaRPr lang="en-GB" sz="4000" b="1">
            <a:solidFill>
              <a:srgbClr val="92D050"/>
            </a:solidFill>
            <a:latin typeface="+mn-lt"/>
          </a:endParaRPr>
        </a:p>
      </xdr:txBody>
    </xdr:sp>
    <xdr:clientData/>
  </xdr:oneCellAnchor>
  <xdr:oneCellAnchor>
    <xdr:from>
      <xdr:col>1</xdr:col>
      <xdr:colOff>20354</xdr:colOff>
      <xdr:row>18</xdr:row>
      <xdr:rowOff>114300</xdr:rowOff>
    </xdr:from>
    <xdr:ext cx="616514" cy="233205"/>
    <xdr:sp macro="" textlink="'Data - Overview'!L27">
      <xdr:nvSpPr>
        <xdr:cNvPr id="37" name="TextBox 36">
          <a:extLst>
            <a:ext uri="{FF2B5EF4-FFF2-40B4-BE49-F238E27FC236}">
              <a16:creationId xmlns:a16="http://schemas.microsoft.com/office/drawing/2014/main" id="{174BD932-BAEB-496C-9DDD-7334CFA09AD2}"/>
            </a:ext>
          </a:extLst>
        </xdr:cNvPr>
        <xdr:cNvSpPr txBox="1"/>
      </xdr:nvSpPr>
      <xdr:spPr>
        <a:xfrm>
          <a:off x="62995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99</a:t>
          </a:fld>
          <a:endParaRPr lang="en-GB" sz="1050" b="1">
            <a:solidFill>
              <a:srgbClr val="7030A0"/>
            </a:solidFill>
            <a:latin typeface="+mn-lt"/>
          </a:endParaRPr>
        </a:p>
      </xdr:txBody>
    </xdr:sp>
    <xdr:clientData/>
  </xdr:oneCellAnchor>
  <xdr:oneCellAnchor>
    <xdr:from>
      <xdr:col>3</xdr:col>
      <xdr:colOff>332298</xdr:colOff>
      <xdr:row>18</xdr:row>
      <xdr:rowOff>114300</xdr:rowOff>
    </xdr:from>
    <xdr:ext cx="616514" cy="233205"/>
    <xdr:sp macro="" textlink="'Data - Overview'!L28">
      <xdr:nvSpPr>
        <xdr:cNvPr id="38" name="TextBox 37">
          <a:extLst>
            <a:ext uri="{FF2B5EF4-FFF2-40B4-BE49-F238E27FC236}">
              <a16:creationId xmlns:a16="http://schemas.microsoft.com/office/drawing/2014/main" id="{C7E76B8C-3116-4714-82B2-F46E2A7D75F5}"/>
            </a:ext>
          </a:extLst>
        </xdr:cNvPr>
        <xdr:cNvSpPr txBox="1"/>
      </xdr:nvSpPr>
      <xdr:spPr>
        <a:xfrm>
          <a:off x="2161098"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99</a:t>
          </a:fld>
          <a:endParaRPr lang="en-GB" sz="800" b="1">
            <a:solidFill>
              <a:srgbClr val="0070C0"/>
            </a:solidFill>
            <a:latin typeface="+mn-lt"/>
          </a:endParaRPr>
        </a:p>
      </xdr:txBody>
    </xdr:sp>
    <xdr:clientData/>
  </xdr:oneCellAnchor>
  <xdr:oneCellAnchor>
    <xdr:from>
      <xdr:col>6</xdr:col>
      <xdr:colOff>37024</xdr:colOff>
      <xdr:row>18</xdr:row>
      <xdr:rowOff>114300</xdr:rowOff>
    </xdr:from>
    <xdr:ext cx="616514" cy="233205"/>
    <xdr:sp macro="" textlink="'Data - Overview'!L29">
      <xdr:nvSpPr>
        <xdr:cNvPr id="39" name="TextBox 38">
          <a:extLst>
            <a:ext uri="{FF2B5EF4-FFF2-40B4-BE49-F238E27FC236}">
              <a16:creationId xmlns:a16="http://schemas.microsoft.com/office/drawing/2014/main" id="{9F4362FC-8294-4109-A6D9-26EE6D12B24D}"/>
            </a:ext>
          </a:extLst>
        </xdr:cNvPr>
        <xdr:cNvSpPr txBox="1"/>
      </xdr:nvSpPr>
      <xdr:spPr>
        <a:xfrm>
          <a:off x="369462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97</a:t>
          </a:fld>
          <a:endParaRPr lang="en-GB" sz="600" b="0">
            <a:solidFill>
              <a:schemeClr val="tx1">
                <a:lumMod val="50000"/>
                <a:lumOff val="50000"/>
              </a:schemeClr>
            </a:solidFill>
            <a:latin typeface="+mn-lt"/>
          </a:endParaRPr>
        </a:p>
      </xdr:txBody>
    </xdr:sp>
    <xdr:clientData/>
  </xdr:oneCellAnchor>
  <xdr:oneCellAnchor>
    <xdr:from>
      <xdr:col>8</xdr:col>
      <xdr:colOff>346586</xdr:colOff>
      <xdr:row>18</xdr:row>
      <xdr:rowOff>114300</xdr:rowOff>
    </xdr:from>
    <xdr:ext cx="616514" cy="233205"/>
    <xdr:sp macro="" textlink="'Data - Overview'!L30">
      <xdr:nvSpPr>
        <xdr:cNvPr id="40" name="TextBox 39">
          <a:extLst>
            <a:ext uri="{FF2B5EF4-FFF2-40B4-BE49-F238E27FC236}">
              <a16:creationId xmlns:a16="http://schemas.microsoft.com/office/drawing/2014/main" id="{A9699735-3D5F-4750-A9BE-88F72A41FBF0}"/>
            </a:ext>
          </a:extLst>
        </xdr:cNvPr>
        <xdr:cNvSpPr txBox="1"/>
      </xdr:nvSpPr>
      <xdr:spPr>
        <a:xfrm>
          <a:off x="5223386"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97</a:t>
          </a:fld>
          <a:endParaRPr lang="en-GB" sz="500" b="1">
            <a:solidFill>
              <a:srgbClr val="FFC000"/>
            </a:solidFill>
            <a:latin typeface="+mn-lt"/>
          </a:endParaRPr>
        </a:p>
      </xdr:txBody>
    </xdr:sp>
    <xdr:clientData/>
  </xdr:oneCellAnchor>
  <xdr:oneCellAnchor>
    <xdr:from>
      <xdr:col>11</xdr:col>
      <xdr:colOff>51312</xdr:colOff>
      <xdr:row>18</xdr:row>
      <xdr:rowOff>114300</xdr:rowOff>
    </xdr:from>
    <xdr:ext cx="616514" cy="233205"/>
    <xdr:sp macro="" textlink="'Data - Overview'!L31">
      <xdr:nvSpPr>
        <xdr:cNvPr id="41" name="TextBox 40">
          <a:extLst>
            <a:ext uri="{FF2B5EF4-FFF2-40B4-BE49-F238E27FC236}">
              <a16:creationId xmlns:a16="http://schemas.microsoft.com/office/drawing/2014/main" id="{576A6D05-F5E9-4CEF-A941-DE8298813103}"/>
            </a:ext>
          </a:extLst>
        </xdr:cNvPr>
        <xdr:cNvSpPr txBox="1"/>
      </xdr:nvSpPr>
      <xdr:spPr>
        <a:xfrm>
          <a:off x="6756912"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99</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F77F5D0B-98D6-4BB8-94EA-FA564FAEB08B}"/>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8D3FF723-0C34-4DA7-AAB1-AED4088A50B8}"/>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5A0939B5-161E-45C6-9595-64B5A31DB20E}"/>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59CC0A9A-A677-49DB-85D9-22EDB217A47A}"/>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AA9FBD69-EA5A-4919-924F-9706E9E7D9C0}"/>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6EF671BB-048B-4C34-B7FC-3506162B5F45}"/>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5C279B43-0029-4A1A-8A39-30E6FD5832B1}"/>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7DC1F25A-BCA0-425D-A8C7-B9ED172E42CD}"/>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36C48B7C-C2C2-41C8-8FBE-F07BBA7A656B}"/>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E12E25BC-2CB2-4180-953C-6807AD022C6C}"/>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C51F8F9D-3BF8-4EBF-83F5-D49B202EA758}"/>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EF8BB876-0CBA-4D07-AF68-3688D7F752D7}"/>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9F62A01B-3B12-4B50-B27E-7B216565C9CF}"/>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63B3DD77-BC11-43ED-9C8A-9214E70EF08F}"/>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986C7E10-66F7-4572-AF30-17CA37537156}"/>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695986EA-9B19-4AB4-8BC9-621BEF82B8AB}"/>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868988DF-4FC1-4B8A-A67C-12E976D790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8F85C299-979A-490E-8B77-F15EFBD831ED}"/>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66FA6F9C-79C3-48E1-AAB9-1E8DCED84146}"/>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0127CF5E-52E5-4DA3-B485-A9D8DFC7AC3C}"/>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119ECF90-CE4B-4084-9E4F-872CC7997B65}"/>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056EF9DC-D59C-49D9-B364-15AFD6470C8A}"/>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18%</a:t>
          </a:fld>
          <a:endParaRPr lang="en-GB" sz="4000" b="1">
            <a:solidFill>
              <a:srgbClr val="FF0000"/>
            </a:solidFill>
            <a:latin typeface="+mn-lt"/>
          </a:endParaRPr>
        </a:p>
      </xdr:txBody>
    </xdr:sp>
    <xdr:clientData/>
  </xdr:oneCellAnchor>
  <xdr:oneCellAnchor>
    <xdr:from>
      <xdr:col>0</xdr:col>
      <xdr:colOff>572140</xdr:colOff>
      <xdr:row>31</xdr:row>
      <xdr:rowOff>152400</xdr:rowOff>
    </xdr:from>
    <xdr:ext cx="674993" cy="233205"/>
    <xdr:sp macro="" textlink="'Data - Overview'!L40">
      <xdr:nvSpPr>
        <xdr:cNvPr id="64" name="TextBox 63">
          <a:extLst>
            <a:ext uri="{FF2B5EF4-FFF2-40B4-BE49-F238E27FC236}">
              <a16:creationId xmlns:a16="http://schemas.microsoft.com/office/drawing/2014/main" id="{EA491B21-B03C-4F1D-ADE1-2C5A4416A529}"/>
            </a:ext>
          </a:extLst>
        </xdr:cNvPr>
        <xdr:cNvSpPr txBox="1"/>
      </xdr:nvSpPr>
      <xdr:spPr>
        <a:xfrm>
          <a:off x="572140" y="61055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100</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4E05269A-3C0C-46A2-A514-EFA3417D9B89}"/>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6487DA28-DB97-4844-8291-DDE5283FA061}"/>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315629</xdr:colOff>
      <xdr:row>31</xdr:row>
      <xdr:rowOff>123825</xdr:rowOff>
    </xdr:from>
    <xdr:ext cx="616514" cy="233205"/>
    <xdr:sp macro="" textlink="'Data - Overview'!L41">
      <xdr:nvSpPr>
        <xdr:cNvPr id="67" name="TextBox 66">
          <a:extLst>
            <a:ext uri="{FF2B5EF4-FFF2-40B4-BE49-F238E27FC236}">
              <a16:creationId xmlns:a16="http://schemas.microsoft.com/office/drawing/2014/main" id="{69765D69-A6B1-40F7-BCB4-9AD3CD99ABF5}"/>
            </a:ext>
          </a:extLst>
        </xdr:cNvPr>
        <xdr:cNvSpPr txBox="1"/>
      </xdr:nvSpPr>
      <xdr:spPr>
        <a:xfrm>
          <a:off x="214442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99</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A05885F1-972F-427E-A8FB-BD2D67E90A93}"/>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8EB64547-0BE0-4D6D-ACD7-FD5F052625E3}"/>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23%</a:t>
          </a:fld>
          <a:endParaRPr lang="en-GB" sz="6600" b="1">
            <a:solidFill>
              <a:srgbClr val="0070C0"/>
            </a:solidFill>
            <a:latin typeface="+mn-lt"/>
          </a:endParaRPr>
        </a:p>
      </xdr:txBody>
    </xdr:sp>
    <xdr:clientData/>
  </xdr:oneCellAnchor>
  <xdr:oneCellAnchor>
    <xdr:from>
      <xdr:col>6</xdr:col>
      <xdr:colOff>11080</xdr:colOff>
      <xdr:row>31</xdr:row>
      <xdr:rowOff>123825</xdr:rowOff>
    </xdr:from>
    <xdr:ext cx="674993" cy="233205"/>
    <xdr:sp macro="" textlink="'Data - Overview'!L42">
      <xdr:nvSpPr>
        <xdr:cNvPr id="70" name="TextBox 69">
          <a:extLst>
            <a:ext uri="{FF2B5EF4-FFF2-40B4-BE49-F238E27FC236}">
              <a16:creationId xmlns:a16="http://schemas.microsoft.com/office/drawing/2014/main" id="{FCBDFECF-89CE-4110-8919-8E7452BA2944}"/>
            </a:ext>
          </a:extLst>
        </xdr:cNvPr>
        <xdr:cNvSpPr txBox="1"/>
      </xdr:nvSpPr>
      <xdr:spPr>
        <a:xfrm>
          <a:off x="366868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100</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D8DA1AE4-6C0D-49CD-9D04-470C14A876B0}"/>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843F800F-ADD2-46DD-8844-55F5BF8C20C8}"/>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329591</xdr:colOff>
      <xdr:row>31</xdr:row>
      <xdr:rowOff>133350</xdr:rowOff>
    </xdr:from>
    <xdr:ext cx="683842" cy="233205"/>
    <xdr:sp macro="" textlink="'Data - Overview'!L43">
      <xdr:nvSpPr>
        <xdr:cNvPr id="73" name="TextBox 72">
          <a:extLst>
            <a:ext uri="{FF2B5EF4-FFF2-40B4-BE49-F238E27FC236}">
              <a16:creationId xmlns:a16="http://schemas.microsoft.com/office/drawing/2014/main" id="{A6F67755-6035-4EED-AFF6-EFCC7DE750E6}"/>
            </a:ext>
          </a:extLst>
        </xdr:cNvPr>
        <xdr:cNvSpPr txBox="1"/>
      </xdr:nvSpPr>
      <xdr:spPr>
        <a:xfrm>
          <a:off x="5206391" y="608647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100</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2E5403AE-66C6-437D-B1DA-ECAD94E73743}"/>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CAD057B6-9D6C-470B-B892-33E0A4D7EAAB}"/>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13894</xdr:colOff>
      <xdr:row>31</xdr:row>
      <xdr:rowOff>116599</xdr:rowOff>
    </xdr:from>
    <xdr:ext cx="674993" cy="233205"/>
    <xdr:sp macro="" textlink="'Data - Overview'!L44">
      <xdr:nvSpPr>
        <xdr:cNvPr id="76" name="TextBox 75">
          <a:extLst>
            <a:ext uri="{FF2B5EF4-FFF2-40B4-BE49-F238E27FC236}">
              <a16:creationId xmlns:a16="http://schemas.microsoft.com/office/drawing/2014/main" id="{FA42B7CB-3577-4CCB-B8C0-C50D0FEA0B05}"/>
            </a:ext>
          </a:extLst>
        </xdr:cNvPr>
        <xdr:cNvSpPr txBox="1"/>
      </xdr:nvSpPr>
      <xdr:spPr>
        <a:xfrm>
          <a:off x="6719494" y="6069724"/>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100</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232991BD-7BC4-426F-BFDD-1FB4A6CB150D}"/>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951250AB-7F42-4C9F-83DE-A6744D7937E2}"/>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591855</xdr:colOff>
      <xdr:row>46</xdr:row>
      <xdr:rowOff>32302</xdr:rowOff>
    </xdr:from>
    <xdr:ext cx="616514" cy="233205"/>
    <xdr:sp macro="" textlink="'Data - Overview'!L61">
      <xdr:nvSpPr>
        <xdr:cNvPr id="79" name="TextBox 78">
          <a:extLst>
            <a:ext uri="{FF2B5EF4-FFF2-40B4-BE49-F238E27FC236}">
              <a16:creationId xmlns:a16="http://schemas.microsoft.com/office/drawing/2014/main" id="{71718550-436D-4105-9028-580A8DBE6549}"/>
            </a:ext>
          </a:extLst>
        </xdr:cNvPr>
        <xdr:cNvSpPr txBox="1"/>
      </xdr:nvSpPr>
      <xdr:spPr>
        <a:xfrm>
          <a:off x="591855"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99</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F5C0AA36-632D-4BA6-A067-190D84EB2519}"/>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399756</xdr:colOff>
      <xdr:row>44</xdr:row>
      <xdr:rowOff>41827</xdr:rowOff>
    </xdr:from>
    <xdr:ext cx="497957" cy="405432"/>
    <xdr:sp macro="" textlink="'Data - Overview'!D63">
      <xdr:nvSpPr>
        <xdr:cNvPr id="81" name="TextBox 80">
          <a:extLst>
            <a:ext uri="{FF2B5EF4-FFF2-40B4-BE49-F238E27FC236}">
              <a16:creationId xmlns:a16="http://schemas.microsoft.com/office/drawing/2014/main" id="{EB867E66-A09D-40EC-A26B-5221E2A4D39D}"/>
            </a:ext>
          </a:extLst>
        </xdr:cNvPr>
        <xdr:cNvSpPr txBox="1"/>
      </xdr:nvSpPr>
      <xdr:spPr>
        <a:xfrm>
          <a:off x="2228556"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9%</a:t>
          </a:fld>
          <a:endParaRPr lang="en-GB" sz="4000" b="1">
            <a:solidFill>
              <a:srgbClr val="0070C0"/>
            </a:solidFill>
            <a:latin typeface="+mn-lt"/>
          </a:endParaRPr>
        </a:p>
      </xdr:txBody>
    </xdr:sp>
    <xdr:clientData/>
  </xdr:oneCellAnchor>
  <xdr:oneCellAnchor>
    <xdr:from>
      <xdr:col>3</xdr:col>
      <xdr:colOff>340477</xdr:colOff>
      <xdr:row>46</xdr:row>
      <xdr:rowOff>32302</xdr:rowOff>
    </xdr:from>
    <xdr:ext cx="616514" cy="233205"/>
    <xdr:sp macro="" textlink="'Data - Overview'!L63">
      <xdr:nvSpPr>
        <xdr:cNvPr id="82" name="TextBox 81">
          <a:extLst>
            <a:ext uri="{FF2B5EF4-FFF2-40B4-BE49-F238E27FC236}">
              <a16:creationId xmlns:a16="http://schemas.microsoft.com/office/drawing/2014/main" id="{BA7BFA03-7675-41D9-B485-6EF0782C3B6F}"/>
            </a:ext>
          </a:extLst>
        </xdr:cNvPr>
        <xdr:cNvSpPr txBox="1"/>
      </xdr:nvSpPr>
      <xdr:spPr>
        <a:xfrm>
          <a:off x="2169277"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99</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0D5D3132-990E-4986-AF71-BCFB9E303F8E}"/>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71F1ACD2-721A-43CF-8C0C-2BCAC0C47ADD}"/>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23%</a:t>
          </a:fld>
          <a:endParaRPr lang="en-GB" sz="4000" b="1">
            <a:solidFill>
              <a:srgbClr val="7030A0"/>
            </a:solidFill>
            <a:latin typeface="+mn-lt"/>
          </a:endParaRPr>
        </a:p>
      </xdr:txBody>
    </xdr:sp>
    <xdr:clientData/>
  </xdr:oneCellAnchor>
  <xdr:oneCellAnchor>
    <xdr:from>
      <xdr:col>6</xdr:col>
      <xdr:colOff>36919</xdr:colOff>
      <xdr:row>46</xdr:row>
      <xdr:rowOff>32302</xdr:rowOff>
    </xdr:from>
    <xdr:ext cx="616514" cy="233205"/>
    <xdr:sp macro="" textlink="'Data - Overview'!L62">
      <xdr:nvSpPr>
        <xdr:cNvPr id="85" name="TextBox 84">
          <a:extLst>
            <a:ext uri="{FF2B5EF4-FFF2-40B4-BE49-F238E27FC236}">
              <a16:creationId xmlns:a16="http://schemas.microsoft.com/office/drawing/2014/main" id="{C6659D7A-5E2B-4DCC-8A0B-891B0B3E9535}"/>
            </a:ext>
          </a:extLst>
        </xdr:cNvPr>
        <xdr:cNvSpPr txBox="1"/>
      </xdr:nvSpPr>
      <xdr:spPr>
        <a:xfrm>
          <a:off x="3694519"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99</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41F7FCDB-8989-4321-A291-ED2C7B253934}"/>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FC6F1058-8C71-4FC1-8BF6-DE0D7C8F9392}"/>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15%</a:t>
          </a:fld>
          <a:endParaRPr lang="en-GB" sz="4000" b="1">
            <a:solidFill>
              <a:srgbClr val="FF0000"/>
            </a:solidFill>
            <a:latin typeface="+mn-lt"/>
          </a:endParaRPr>
        </a:p>
      </xdr:txBody>
    </xdr:sp>
    <xdr:clientData/>
  </xdr:oneCellAnchor>
  <xdr:oneCellAnchor>
    <xdr:from>
      <xdr:col>8</xdr:col>
      <xdr:colOff>378163</xdr:colOff>
      <xdr:row>46</xdr:row>
      <xdr:rowOff>32302</xdr:rowOff>
    </xdr:from>
    <xdr:ext cx="616514" cy="233205"/>
    <xdr:sp macro="" textlink="'Data - Overview'!L64">
      <xdr:nvSpPr>
        <xdr:cNvPr id="88" name="TextBox 87">
          <a:extLst>
            <a:ext uri="{FF2B5EF4-FFF2-40B4-BE49-F238E27FC236}">
              <a16:creationId xmlns:a16="http://schemas.microsoft.com/office/drawing/2014/main" id="{2F4EA42A-C839-4B40-A3E1-813702501D6D}"/>
            </a:ext>
          </a:extLst>
        </xdr:cNvPr>
        <xdr:cNvSpPr txBox="1"/>
      </xdr:nvSpPr>
      <xdr:spPr>
        <a:xfrm>
          <a:off x="5254963"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99</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741E3F9E-1E7D-4855-B564-890F96603B0E}"/>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98717</xdr:colOff>
      <xdr:row>44</xdr:row>
      <xdr:rowOff>41827</xdr:rowOff>
    </xdr:from>
    <xdr:ext cx="627929" cy="405432"/>
    <xdr:sp macro="" textlink="'Data - Overview'!D65">
      <xdr:nvSpPr>
        <xdr:cNvPr id="90" name="TextBox 89">
          <a:extLst>
            <a:ext uri="{FF2B5EF4-FFF2-40B4-BE49-F238E27FC236}">
              <a16:creationId xmlns:a16="http://schemas.microsoft.com/office/drawing/2014/main" id="{F82C2510-5259-4D75-91D5-0FF6043AFEF0}"/>
            </a:ext>
          </a:extLst>
        </xdr:cNvPr>
        <xdr:cNvSpPr txBox="1"/>
      </xdr:nvSpPr>
      <xdr:spPr>
        <a:xfrm>
          <a:off x="680431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10%</a:t>
          </a:fld>
          <a:endParaRPr lang="en-GB" sz="4000" b="1">
            <a:solidFill>
              <a:schemeClr val="tx1">
                <a:lumMod val="50000"/>
                <a:lumOff val="50000"/>
              </a:schemeClr>
            </a:solidFill>
            <a:latin typeface="+mn-lt"/>
          </a:endParaRPr>
        </a:p>
      </xdr:txBody>
    </xdr:sp>
    <xdr:clientData/>
  </xdr:oneCellAnchor>
  <xdr:oneCellAnchor>
    <xdr:from>
      <xdr:col>11</xdr:col>
      <xdr:colOff>104424</xdr:colOff>
      <xdr:row>46</xdr:row>
      <xdr:rowOff>32302</xdr:rowOff>
    </xdr:from>
    <xdr:ext cx="616514" cy="233205"/>
    <xdr:sp macro="" textlink="'Data - Overview'!L65">
      <xdr:nvSpPr>
        <xdr:cNvPr id="91" name="TextBox 90">
          <a:extLst>
            <a:ext uri="{FF2B5EF4-FFF2-40B4-BE49-F238E27FC236}">
              <a16:creationId xmlns:a16="http://schemas.microsoft.com/office/drawing/2014/main" id="{0A5A71E2-9218-4FE4-BDDD-FF35301370EB}"/>
            </a:ext>
          </a:extLst>
        </xdr:cNvPr>
        <xdr:cNvSpPr txBox="1"/>
      </xdr:nvSpPr>
      <xdr:spPr>
        <a:xfrm>
          <a:off x="6810024" y="8890552"/>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99</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0750AE1E-CD74-46F5-A77A-D03BE306FA6B}"/>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50090B07-5884-4EA9-AA6B-0925276A8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80238A90-5A77-4065-B967-25C4C594794E}"/>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19450620-244C-4929-AD26-FFA52E002C27}"/>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39%</a:t>
          </a:fld>
          <a:endParaRPr lang="en-GB" sz="4000" b="1">
            <a:solidFill>
              <a:srgbClr val="92D050"/>
            </a:solidFill>
          </a:endParaRPr>
        </a:p>
      </xdr:txBody>
    </xdr:sp>
    <xdr:clientData/>
  </xdr:twoCellAnchor>
  <xdr:oneCellAnchor>
    <xdr:from>
      <xdr:col>5</xdr:col>
      <xdr:colOff>327457</xdr:colOff>
      <xdr:row>79</xdr:row>
      <xdr:rowOff>47020</xdr:rowOff>
    </xdr:from>
    <xdr:ext cx="674993" cy="233205"/>
    <xdr:sp macro="" textlink="'Data - Overview'!L74">
      <xdr:nvSpPr>
        <xdr:cNvPr id="96" name="TextBox 95">
          <a:extLst>
            <a:ext uri="{FF2B5EF4-FFF2-40B4-BE49-F238E27FC236}">
              <a16:creationId xmlns:a16="http://schemas.microsoft.com/office/drawing/2014/main" id="{94AE2A72-CDC1-46C0-9511-42C11AC14E06}"/>
            </a:ext>
          </a:extLst>
        </xdr:cNvPr>
        <xdr:cNvSpPr txBox="1"/>
      </xdr:nvSpPr>
      <xdr:spPr>
        <a:xfrm>
          <a:off x="3375457"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100</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224B0B76-7611-46C2-8F7E-F606E8CAAEED}"/>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79A02F02-27AD-4A86-AB0A-991324A13B97}"/>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41%</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DD910732-E130-420C-B4C1-C22865091022}"/>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100</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9FD477F4-51CE-4B49-BA3D-DDB2CC00DA17}"/>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E5A60AFE-5D2D-4341-9F11-4F7A6FF2CAF3}"/>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14%</a:t>
          </a:fld>
          <a:endParaRPr lang="en-GB" sz="4000" b="1">
            <a:solidFill>
              <a:schemeClr val="tx1">
                <a:lumMod val="50000"/>
                <a:lumOff val="50000"/>
              </a:schemeClr>
            </a:solidFill>
          </a:endParaRPr>
        </a:p>
      </xdr:txBody>
    </xdr:sp>
    <xdr:clientData/>
  </xdr:twoCellAnchor>
  <xdr:oneCellAnchor>
    <xdr:from>
      <xdr:col>1</xdr:col>
      <xdr:colOff>225578</xdr:colOff>
      <xdr:row>79</xdr:row>
      <xdr:rowOff>47020</xdr:rowOff>
    </xdr:from>
    <xdr:ext cx="616514" cy="233205"/>
    <xdr:sp macro="" textlink="'Data - Overview'!L76">
      <xdr:nvSpPr>
        <xdr:cNvPr id="102" name="TextBox 101">
          <a:extLst>
            <a:ext uri="{FF2B5EF4-FFF2-40B4-BE49-F238E27FC236}">
              <a16:creationId xmlns:a16="http://schemas.microsoft.com/office/drawing/2014/main" id="{FF0A9AC6-C59B-4000-959D-6237965BBBA7}"/>
            </a:ext>
          </a:extLst>
        </xdr:cNvPr>
        <xdr:cNvSpPr txBox="1"/>
      </xdr:nvSpPr>
      <xdr:spPr>
        <a:xfrm>
          <a:off x="835178" y="1523939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98</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8CCE9CB2-F476-4D21-B98C-2C3BF7B5956E}"/>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3836A3D5-8F3F-406E-8393-B0988673436A}"/>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ADD33AE1-C944-4C92-A909-61349559E53A}"/>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741A8FEB-7E5A-4442-9673-33F15B2B840E}"/>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B8CB64B5-C048-4D19-BDA6-8F0F9ECA6CBD}"/>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E895C3A5-DDD7-49DF-B729-6667A06C7D56}"/>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43.5</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15C494DF-AF04-432B-9971-7EBB3BED1CE5}"/>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21A61D73-4ECD-4096-9EF8-0B4574404DD9}"/>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F7E8B6F1-7199-40A4-98C7-B01E934406A2}"/>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59A4F2C5-F56F-49D2-BAEE-4DB9B7AFCC46}"/>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263A4D3E-EC54-43DE-8859-43FFC055C52D}"/>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41FAC903-63CD-4C79-A7C9-E3CAC75E1982}"/>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940020AB-1506-4E9F-B7CA-DCC2141FBCDB}"/>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84D7931A-D53D-43A9-AA51-8F40C57EF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CE019263-D174-4B61-80A6-A735DD2721E7}"/>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24A09C76-540D-4C02-A3C7-C29F494ADDA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C8327B9B-9806-4417-87D8-8A296D32325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4B4EC165-BFCE-40BE-8D0B-8F951D1755FC}"/>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F3E448AD-EB87-4110-B203-1AA2DD822635}"/>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523A0C5F-D895-4F5F-981F-67CFF1718BB8}"/>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959DCB2B-6823-4CF7-AAFD-28A6BFE4A9C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84415B21-ABEF-4F8A-A05C-0C5CD4CD4706}"/>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913ADC14-A9EF-4552-AC24-064A8D35B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5B25708C-63E8-4E1B-807F-9B4CB335C14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DE389D58-45EF-406A-BB4C-4F7BB20571FE}"/>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81230466-B7C4-46D4-BF7C-86336C70432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499CC79B-7E0C-4C28-A481-B8A49E962F6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5F46634C-F8C1-428C-B7D6-3B7117E79A0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49506300-18AB-4B17-B3F8-65E6D628438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163CDE25-634A-46F0-BF61-B253E41A3651}"/>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BDF43053-76FA-4F0B-B278-F356A4965BD6}"/>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B6A48180-DE6F-4829-8A1F-5CFE23D0CEE2}"/>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4147A1FD-3A81-4190-8756-3B524DF5F988}"/>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AD6E6BAD-6564-44FE-BAB0-3E74EA79EA28}"/>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100</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695A6D1C-9807-4A60-8E3D-C0DFEC64F325}"/>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226D2C6A-FA29-4BA3-B279-6C2DAE878706}"/>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99</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ADC0CCB5-3344-44F6-AC77-A136CA835494}"/>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95AEABC4-2E1B-4A38-8C62-4ABF2C378FA4}"/>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3BD8D17E-33B2-4533-84E7-C911DAF0930A}"/>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1EE3E88E-439B-4DDA-9939-FAC2D97EAB34}"/>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B39F74B5-AFD4-44A0-B67A-8F007FE612F2}"/>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101</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B6CCD00A-3419-4E87-BA40-90C2F6084839}"/>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DE8D67F3-27AC-46D8-A2DC-AD9B1C1628D5}"/>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9B642BFA-0EAB-40F5-97E4-6222B283DDD9}"/>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30%</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4E4E3195-16FB-4214-8F2D-41C2777C8088}"/>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18%</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9D927435-5B67-434E-9A62-D088A77D24E4}"/>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3%</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81E58AD8-4C51-43C6-8387-57FF1F9FF50E}"/>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17%</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9EBBC8DE-8B7A-4AF6-AA87-434A14393726}"/>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31%</a:t>
            </a:fld>
            <a:endParaRPr lang="en-GB" sz="4800" b="1">
              <a:solidFill>
                <a:srgbClr val="92D050"/>
              </a:solidFill>
            </a:endParaRPr>
          </a:p>
        </xdr:txBody>
      </xdr:sp>
      <xdr:pic>
        <xdr:nvPicPr>
          <xdr:cNvPr id="151" name="Picture 150">
            <a:extLst>
              <a:ext uri="{FF2B5EF4-FFF2-40B4-BE49-F238E27FC236}">
                <a16:creationId xmlns:a16="http://schemas.microsoft.com/office/drawing/2014/main" id="{EC7418D9-20BE-47F8-A83A-0B3257AFDE2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4E9D341F-C5E1-496D-A29A-339678F2B66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0542FEEE-9A6E-4425-B462-BFD2CFBAD3C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BC719032-F243-4739-8E0B-D77F9955802C}"/>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D89D1C7D-6BEF-4A0B-8C95-DAF5772D4919}"/>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93299112-8535-4E0F-920F-947B2A2B762B}"/>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1ADA5A94-3F58-4295-B8E2-875AD4B00E9D}"/>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213E660A-231C-4A9A-8D4F-6359B982E515}"/>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28FAEA3D-40FF-42CE-B852-3F727BDCD6D6}"/>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100</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97D30BDD-1021-460C-A6D0-3398AAA99E6B}"/>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F86316E4-9F11-4428-B368-665F87FE976F}"/>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75D45AA6-B588-4D39-B7EA-1C21103B327A}"/>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15D723EE-6B7C-42F2-ACBC-343AE5B0D035}"/>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101</a:t>
            </a:fld>
            <a:endParaRPr lang="en-GB" sz="500" b="1">
              <a:solidFill>
                <a:schemeClr val="bg1"/>
              </a:solidFill>
            </a:endParaRPr>
          </a:p>
        </xdr:txBody>
      </xdr:sp>
      <xdr:pic>
        <xdr:nvPicPr>
          <xdr:cNvPr id="164" name="Picture 163">
            <a:extLst>
              <a:ext uri="{FF2B5EF4-FFF2-40B4-BE49-F238E27FC236}">
                <a16:creationId xmlns:a16="http://schemas.microsoft.com/office/drawing/2014/main" id="{04919555-4E5D-430C-A324-D615CF4F9FF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0043836F-02B6-4E6F-ABC2-EE0C4506715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F2688BEE-86D6-47B6-8573-9E70B1D42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8F9B71B1-4519-45E5-B578-AE32535296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7D12D85D-7E48-4922-AB9D-2BA7A9F16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510509C2-20E4-44E8-90EB-B5CBABC19CEE}"/>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7092B86F-B0E7-43E0-8E10-7546B13310ED}"/>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708D3A2A-5D17-4256-A7EB-DD83EE754FB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656F9ABC-804B-410E-BA59-D862F2A97865}"/>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32D19408-2872-4DDD-929D-F75F8D4FA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E51873D4-9956-4B7B-B018-A76EEECF6E79}"/>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ADFE5704-8CA5-4A56-AFBD-91BE80BB1180}"/>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C5E0C66F-11AD-4B1F-979D-ADC17D21630E}"/>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29%</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F1B3D59F-E8D8-4ACF-A6B2-ED41579FAA78}"/>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41%</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946E7032-B8A2-46D9-B611-088D29B463EF}"/>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100</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CC43A4A8-6D1A-48DD-A97C-4EB2171E55CA}"/>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100</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BA810C3C-CDBE-4C9A-90AA-E800ABF14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F2B3282A-1F2D-47AA-8501-15373CCAE7F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B4BAAE0F-AF83-4C35-A6EF-72EF6ADC5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32040B2E-BBDD-44DC-A10B-442F8489263A}"/>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20%</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8A621790-5E91-43DA-AB79-5147F76C7000}"/>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5F0E9E1A-BFEB-4397-AFB3-C71161AE61C7}"/>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480A3C7A-D033-4396-A833-2A63AA188077}"/>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39%</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E0F42767-7147-4453-B061-9F8569F69D99}"/>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34%</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355A44E2-9EB1-478C-806F-F786B953547B}"/>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7%</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174E16C7-0669-4524-AA3D-864E668E7765}"/>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B2D1CBE0-53E9-44B4-BE07-E47E6957FBBA}"/>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99</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1BC74731-B54B-4F9B-A2B4-11A1D081B25E}"/>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100</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4A2FB6C9-079C-48AF-AA83-5D60BD730FCF}"/>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100</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13A11B6C-00B6-4FE2-A28C-57BC4EAECC9C}"/>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100</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7C4A7D23-B732-4138-813D-F4CC1CD26867}"/>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35D5B09C-2F6D-49BE-8885-1D9BE8BABD99}"/>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81D762C7-498A-42C2-A2CF-6FC0098BFAC3}"/>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75603467-F98D-4807-8C2A-00C6D392C42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E24D2D66-1DE0-42CC-884F-DC9E2DEEC59E}"/>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65EF705D-E69A-46F7-BD7C-C801211719CF}"/>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892039FE-16F1-4399-B31A-7D4EA86BFF3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BE93A160-4DB6-466E-9AC7-04AC404C1C3A}"/>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2D458DC6-7642-43CF-A61D-336150166580}"/>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31207FAD-E778-4B73-B4E9-B70E5FAE0E9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DB15BB35-3313-4C48-8BED-47346B4E352E}"/>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00E3617C-591B-447E-AF4F-E9D9A92FA01D}"/>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12582422-2410-4EE6-8F42-2DC9FEA2D25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A9B5BC11-B117-4390-BFCC-AF8F32E659DE}"/>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C42B01E9-1EF5-4D9D-8CCB-953B7289EAAF}"/>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46565108-B0AC-4AB4-8055-B53FD90FBEC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7BAEA50B-98BE-418F-B22C-F46954BB3AEA}"/>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C45CBB83-3D21-4B34-ABFF-4985F18C9F5A}"/>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B655085D-D740-45D9-8A4D-930C0D2B114B}"/>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DC5EC962-A30D-47B9-8F3D-991F1F189702}"/>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45CE1E6B-36BB-4C09-979D-A3DC4342BC3A}"/>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BE139991-216A-4A5F-B105-8E209F0BED72}"/>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A19D0A3B-1548-467F-8889-97AC774A5108}"/>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891D5E61-4DFC-44D8-AD51-A1B30E5DE022}"/>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3266B428-B5E4-413E-AE0D-2A849CAE336A}"/>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CFB95926-F7A5-424A-AE01-9EA103C130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FD159183-0DFB-4458-A710-828CDD8D84E0}"/>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4F3E2FD4-601F-4BD5-A3F5-21765C67ED35}"/>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E0698A0A-80B6-46B1-8AC0-F8E66BF00C8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6AFBE1F6-1FFC-4DF0-952F-A76EEDCCC4B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F1ED0A9C-3139-4DF9-A1F2-23853CCFCEA1}"/>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C01E39C5-43AD-4BE9-B3BF-F2F3CCD53C32}"/>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Amber Valley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92B4B581-D86C-4C09-9640-57AC25646872}"/>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36C64CDB-6197-4E3E-B737-B83AABD688B3}"/>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4815CBAD-B100-49A6-8F15-F558A4771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AF97132E-7CFC-4FFC-9CC1-A22DCCB43CB6}"/>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B305228F-C0EE-4245-A549-6B825A671BA7}"/>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03C594D3-B7F9-45C1-917E-54C6B397718E}"/>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4A4A5BCF-672F-4130-BFEB-2C2EF7F41FE2}"/>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A7C16287-CF2B-4310-9D4A-D6D4A323557F}"/>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D3AE2417-9B00-4AA6-87C2-5426D01D7912}"/>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3D7826E0-6110-42E4-BA81-1D0AF30D7DE2}"/>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13AD834E-E4D1-415C-9EFD-309249938CC4}"/>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50BF723A-20F9-48E9-9666-7BA811BBC4AF}"/>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F13F79AE-D375-429F-BDDA-3065C793BE12}"/>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A70BD395-6875-4DBB-A83B-585B01843FCE}"/>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636BD06D-B051-4FBB-986A-9C1B99B54189}"/>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F977DBF6-EBEA-4A1C-8DEB-6DA7FDE6E141}"/>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741CFF59-C853-4C69-AC99-101069CD59A6}"/>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6CE84726-2DDA-48DB-B294-E0AF50974ADA}"/>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193579A1-6885-49AA-9ADB-8EC972EB89E1}"/>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FFF0D058-7ACB-41A6-B715-EED5AC7915E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FB3F6B01-2C8A-41B6-9C90-23E2CD316FD6}"/>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9CE47538-F073-491E-A6A8-8FDF75A9FCA9}"/>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D2150EB9-BD4A-4553-A61E-0EBAB9F1B17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6FFEE866-E2F4-4FCA-A13D-85BABA3A6D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EEA5C9C7-EB68-46F0-9BC3-1B628895F836}"/>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FD5D7234-AED1-4197-93FE-F182E2E1A4A0}"/>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Amber Valley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51604C1D-26CD-4884-8ECE-AB37F0DE7DFC}"/>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80CBF4BE-71E2-459B-B99F-25FA6DE86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6B7820AB-DF60-440A-8735-BAA4AAC1A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A90B7A3F-93AF-4157-B47B-0A9DB927B635}"/>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93861A8F-D55B-4E13-95BC-0A7819502F19}"/>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FFA8AD52-BAB3-45B1-B970-9166605C17E9}"/>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CA9FAF2E-4D62-4290-867E-27BB520EB9FC}"/>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EC290889-A0E5-4432-9C76-D9A6DC668FFF}"/>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B4BEF2B0-F9B2-4E27-B9BC-323DFAE09CBE}"/>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28C0F2F0-7E34-447F-BD04-5B5A89BF888C}"/>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CA06AEE3-F8A7-423E-9F5B-966D574600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B45867E3-4C25-4819-A570-3BF7805DA6A3}"/>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38E0A8AB-E7AE-4643-A830-AFB01005952B}"/>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3AF88684-B62F-4397-B5DF-87E83275E1C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6CB30CEE-4309-487E-AB34-C42889ECE87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B85D5CD5-32AB-4F6B-9BB8-02BC97EA03C2}"/>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C0CFEB65-8A8D-4026-91E6-C57168487D51}"/>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Amber Valley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B3760C11-8735-4AC1-9B7B-8813F40F624C}"/>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4C05AE77-F05D-42D2-8F56-136FA2DDE78B}"/>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2057AF7D-F890-4407-A156-05971172870E}"/>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82606670-3FE1-4EE1-9136-E31B4EC2FB9D}"/>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1894C448-CEE4-495F-AE73-5F5DF30C7323}"/>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8C170A12-83BE-4233-A685-10956F560584}"/>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5F8243EC-3E9F-4CAE-84CF-C80BE3B602CD}"/>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BD6D8659-DE99-4A13-B3BE-EFD40FABAD49}"/>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02D8ECC3-A73E-4920-9B16-2BA783D3FC23}"/>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3F8C7C5D-2513-4640-B3EB-46BEF086424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C3C78801-3607-4807-B781-A9D3014A9E5F}"/>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A668367F-1EC9-40AC-8E3C-C741CF460CA5}"/>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F5BCA4D7-1FCB-446C-8453-5DE18510B7E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42611EC3-7A9B-4F17-BBE5-8C454BA4E7A1}"/>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E898CB48-4515-4702-8E2A-98C1690BADE1}"/>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1CF977F5-C3D2-41CE-B4C3-E7B240DFF40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7F6E07EB-605C-4C80-9146-F9A547A04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FFFCF775-6104-4067-83D4-BF62D510C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00E29730-5EDA-403E-B2CD-C5960B2D2A2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077D36A8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0.38539458751636846</v>
          </cell>
          <cell r="C89">
            <v>0.14355838061981668</v>
          </cell>
          <cell r="D89">
            <v>0.29334395460497603</v>
          </cell>
          <cell r="E89">
            <v>0.40999383457005673</v>
          </cell>
        </row>
        <row r="90">
          <cell r="A90">
            <v>0.61460541248363154</v>
          </cell>
          <cell r="C90">
            <v>0.85644161938018337</v>
          </cell>
          <cell r="D90">
            <v>0.70665604539502391</v>
          </cell>
          <cell r="E90">
            <v>0.59000616542994333</v>
          </cell>
        </row>
        <row r="96">
          <cell r="C96" t="str">
            <v>0-4</v>
          </cell>
          <cell r="E96">
            <v>5.2529026625927538E-2</v>
          </cell>
        </row>
        <row r="97">
          <cell r="C97" t="str">
            <v>5-17</v>
          </cell>
          <cell r="E97">
            <v>0.15226505892623307</v>
          </cell>
        </row>
        <row r="98">
          <cell r="C98" t="str">
            <v>18-24</v>
          </cell>
          <cell r="E98">
            <v>6.8380565255347012E-2</v>
          </cell>
        </row>
        <row r="99">
          <cell r="C99" t="str">
            <v>25-34</v>
          </cell>
          <cell r="E99">
            <v>0.11785497599301614</v>
          </cell>
        </row>
        <row r="100">
          <cell r="C100" t="str">
            <v>35-49</v>
          </cell>
          <cell r="E100">
            <v>0.18089720646006108</v>
          </cell>
        </row>
        <row r="101">
          <cell r="C101" t="str">
            <v>50-64</v>
          </cell>
          <cell r="E101">
            <v>0.20930510694020074</v>
          </cell>
        </row>
        <row r="102">
          <cell r="C102" t="str">
            <v>65-74</v>
          </cell>
          <cell r="E102">
            <v>0.11707633129637714</v>
          </cell>
        </row>
        <row r="103">
          <cell r="C103" t="str">
            <v>75 plus</v>
          </cell>
          <cell r="E103">
            <v>0.10173537756438239</v>
          </cell>
        </row>
        <row r="115">
          <cell r="C115" t="str">
            <v>Couple - no children</v>
          </cell>
          <cell r="D115">
            <v>0.30212549105194231</v>
          </cell>
        </row>
        <row r="116">
          <cell r="C116" t="str">
            <v>Couple with children</v>
          </cell>
          <cell r="D116">
            <v>0.18137860104757753</v>
          </cell>
        </row>
        <row r="117">
          <cell r="C117" t="str">
            <v>Lone parent</v>
          </cell>
          <cell r="D117">
            <v>3.1921104321257096E-2</v>
          </cell>
        </row>
        <row r="118">
          <cell r="C118" t="str">
            <v>Single person - no children</v>
          </cell>
          <cell r="D118">
            <v>0.17213023788738541</v>
          </cell>
        </row>
        <row r="119">
          <cell r="C119" t="str">
            <v>Other: two or more adults</v>
          </cell>
          <cell r="D119">
            <v>0.31253104539502391</v>
          </cell>
        </row>
        <row r="128">
          <cell r="D128">
            <v>0.72859308162374536</v>
          </cell>
          <cell r="L128" t="str">
            <v>0 
Index: 100</v>
          </cell>
        </row>
        <row r="129">
          <cell r="D129">
            <v>0.12588733085988654</v>
          </cell>
          <cell r="L129" t="str">
            <v>1 
Index: 100</v>
          </cell>
        </row>
        <row r="130">
          <cell r="D130">
            <v>0.10593769096464427</v>
          </cell>
          <cell r="L130" t="str">
            <v>2 
Index: 101</v>
          </cell>
        </row>
        <row r="131">
          <cell r="D131">
            <v>3.9875000000000001E-2</v>
          </cell>
          <cell r="L131" t="str">
            <v>3+ 
Index: 100</v>
          </cell>
        </row>
        <row r="137">
          <cell r="D137">
            <v>0.19893414447839369</v>
          </cell>
        </row>
        <row r="138">
          <cell r="D138">
            <v>0.39123461370580537</v>
          </cell>
        </row>
        <row r="139">
          <cell r="D139">
            <v>0.33508571584460939</v>
          </cell>
        </row>
        <row r="140">
          <cell r="D140">
            <v>7.479637712789175E-2</v>
          </cell>
        </row>
        <row r="146">
          <cell r="D146">
            <v>0.18167683326058487</v>
          </cell>
          <cell r="L146" t="str">
            <v>&lt;20k 
Index: 99</v>
          </cell>
        </row>
        <row r="147">
          <cell r="D147">
            <v>0.33211703404626797</v>
          </cell>
          <cell r="L147" t="str">
            <v>20k - 40k 
Index: 100</v>
          </cell>
        </row>
        <row r="148">
          <cell r="D148">
            <v>0.21308085988651249</v>
          </cell>
          <cell r="L148" t="str">
            <v>40k - 60k 
Index: 101</v>
          </cell>
        </row>
        <row r="149">
          <cell r="D149">
            <v>0.13616897642950679</v>
          </cell>
          <cell r="L149" t="str">
            <v>60k - 80k 
Index: 100</v>
          </cell>
        </row>
        <row r="150">
          <cell r="D150">
            <v>6.6214480576167606E-2</v>
          </cell>
          <cell r="L150" t="str">
            <v>80k - 100k 
Index: 100</v>
          </cell>
        </row>
        <row r="151">
          <cell r="D151">
            <v>7.079965080750765E-2</v>
          </cell>
          <cell r="L151" t="str">
            <v>100k+ 
Index: 98</v>
          </cell>
        </row>
      </sheetData>
      <sheetData sheetId="4"/>
      <sheetData sheetId="5"/>
      <sheetData sheetId="6">
        <row r="48">
          <cell r="F48" t="str">
            <v>Capped Index</v>
          </cell>
        </row>
        <row r="49">
          <cell r="E49">
            <v>8.4856396866840739E-3</v>
          </cell>
          <cell r="F49">
            <v>57.317238414290998</v>
          </cell>
          <cell r="G49">
            <v>1.1000000000000001</v>
          </cell>
        </row>
        <row r="50">
          <cell r="E50">
            <v>6.8973020017406447E-2</v>
          </cell>
          <cell r="F50">
            <v>90.365150933377123</v>
          </cell>
          <cell r="G50">
            <v>1.2</v>
          </cell>
        </row>
        <row r="51">
          <cell r="E51">
            <v>2.8829416884247172E-2</v>
          </cell>
          <cell r="F51">
            <v>66.40533326195046</v>
          </cell>
          <cell r="G51">
            <v>1.3</v>
          </cell>
        </row>
        <row r="52">
          <cell r="E52">
            <v>8.9262402088772841E-2</v>
          </cell>
          <cell r="F52">
            <v>116.84669269051204</v>
          </cell>
          <cell r="G52">
            <v>1.4</v>
          </cell>
        </row>
        <row r="53">
          <cell r="E53">
            <v>4.2754569190600521E-2</v>
          </cell>
          <cell r="F53">
            <v>96.394351893341394</v>
          </cell>
          <cell r="G53">
            <v>1.5</v>
          </cell>
        </row>
        <row r="54">
          <cell r="E54">
            <v>2.4858572671888599E-2</v>
          </cell>
          <cell r="F54">
            <v>121.786657555848</v>
          </cell>
          <cell r="G54">
            <v>2.6</v>
          </cell>
        </row>
        <row r="55">
          <cell r="E55">
            <v>1.370757180156658E-2</v>
          </cell>
          <cell r="F55">
            <v>97.400861547655467</v>
          </cell>
          <cell r="G55">
            <v>2.7</v>
          </cell>
        </row>
        <row r="56">
          <cell r="E56">
            <v>0</v>
          </cell>
          <cell r="F56">
            <v>0</v>
          </cell>
          <cell r="G56">
            <v>2.8</v>
          </cell>
        </row>
        <row r="57">
          <cell r="E57">
            <v>4.8901218450826803E-2</v>
          </cell>
          <cell r="F57">
            <v>96.922905214750301</v>
          </cell>
          <cell r="G57">
            <v>2.9</v>
          </cell>
        </row>
        <row r="58">
          <cell r="E58">
            <v>6.2391209747606612E-2</v>
          </cell>
          <cell r="F58">
            <v>117.8752825146163</v>
          </cell>
          <cell r="G58">
            <v>2.1</v>
          </cell>
        </row>
        <row r="59">
          <cell r="E59">
            <v>2.1758050478677109E-3</v>
          </cell>
          <cell r="F59">
            <v>59.502482210552735</v>
          </cell>
          <cell r="G59">
            <v>2.11</v>
          </cell>
        </row>
        <row r="60">
          <cell r="E60">
            <v>1.2238903394255875E-2</v>
          </cell>
          <cell r="F60">
            <v>68.207365646446263</v>
          </cell>
          <cell r="G60">
            <v>2.12</v>
          </cell>
        </row>
        <row r="61">
          <cell r="E61">
            <v>8.159268929503916E-4</v>
          </cell>
          <cell r="F61">
            <v>28.102292600620721</v>
          </cell>
          <cell r="G61">
            <v>2.13</v>
          </cell>
        </row>
        <row r="62">
          <cell r="E62">
            <v>0.1</v>
          </cell>
          <cell r="F62">
            <v>138.63984911229207</v>
          </cell>
          <cell r="G62">
            <v>3.14</v>
          </cell>
        </row>
        <row r="63">
          <cell r="E63">
            <v>2.3498694516971279E-2</v>
          </cell>
          <cell r="F63">
            <v>93.832088867084039</v>
          </cell>
          <cell r="G63">
            <v>3.15</v>
          </cell>
        </row>
        <row r="64">
          <cell r="E64">
            <v>8.6977806788511747E-2</v>
          </cell>
          <cell r="F64">
            <v>117.2833482806921</v>
          </cell>
          <cell r="G64">
            <v>3.16</v>
          </cell>
        </row>
        <row r="65">
          <cell r="E65">
            <v>7.4140557006092248E-2</v>
          </cell>
          <cell r="F65">
            <v>90.916812896960892</v>
          </cell>
          <cell r="G65">
            <v>3.17</v>
          </cell>
        </row>
        <row r="66">
          <cell r="E66">
            <v>5.4395126196692775E-5</v>
          </cell>
          <cell r="F66">
            <v>99.294767188859879</v>
          </cell>
          <cell r="G66">
            <v>3.18</v>
          </cell>
        </row>
        <row r="67">
          <cell r="E67">
            <v>8.4584421235857271E-2</v>
          </cell>
          <cell r="F67">
            <v>79.3868032487607</v>
          </cell>
          <cell r="G67">
            <v>4.1900000000000004</v>
          </cell>
        </row>
        <row r="68">
          <cell r="E68">
            <v>8.9860748476936467E-2</v>
          </cell>
          <cell r="F68">
            <v>108.91733700474522</v>
          </cell>
          <cell r="G68">
            <v>4.2</v>
          </cell>
        </row>
        <row r="69">
          <cell r="E69">
            <v>2.8122280243690165E-2</v>
          </cell>
          <cell r="F69">
            <v>106.79299903607355</v>
          </cell>
          <cell r="G69">
            <v>4.21</v>
          </cell>
        </row>
        <row r="70">
          <cell r="E70">
            <v>0</v>
          </cell>
          <cell r="F70">
            <v>0</v>
          </cell>
          <cell r="G70">
            <v>4.22</v>
          </cell>
        </row>
        <row r="71">
          <cell r="E71">
            <v>3.3942558746736295E-2</v>
          </cell>
          <cell r="F71">
            <v>95.045152210229432</v>
          </cell>
          <cell r="G71">
            <v>4.2300000000000004</v>
          </cell>
        </row>
        <row r="72">
          <cell r="E72">
            <v>2.5456919060052218E-2</v>
          </cell>
          <cell r="F72">
            <v>101.06557425921361</v>
          </cell>
          <cell r="G72">
            <v>4.24</v>
          </cell>
        </row>
        <row r="73">
          <cell r="E73">
            <v>4.0524369016536117E-2</v>
          </cell>
          <cell r="F73">
            <v>89.666183703879526</v>
          </cell>
          <cell r="G73">
            <v>4.25</v>
          </cell>
        </row>
      </sheetData>
      <sheetData sheetId="7">
        <row r="19">
          <cell r="A19">
            <v>97.633909936261603</v>
          </cell>
        </row>
        <row r="20">
          <cell r="A20">
            <v>99.553236372408591</v>
          </cell>
        </row>
        <row r="21">
          <cell r="A21">
            <v>99.199075734436789</v>
          </cell>
        </row>
        <row r="22">
          <cell r="A22">
            <v>100.40781151163631</v>
          </cell>
        </row>
        <row r="23">
          <cell r="A23">
            <v>99.771103682346535</v>
          </cell>
        </row>
        <row r="24">
          <cell r="A24">
            <v>100.15246657777838</v>
          </cell>
        </row>
        <row r="25">
          <cell r="A25">
            <v>100.01972572830273</v>
          </cell>
        </row>
        <row r="26">
          <cell r="A26">
            <v>100.0510737335744</v>
          </cell>
        </row>
        <row r="27">
          <cell r="A27">
            <v>99.944524789155309</v>
          </cell>
        </row>
        <row r="28">
          <cell r="A28">
            <v>100.02704860038696</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93.345859631431068</v>
          </cell>
        </row>
        <row r="14">
          <cell r="K14">
            <v>101.67328556619086</v>
          </cell>
        </row>
        <row r="15">
          <cell r="K15">
            <v>113.01448488271349</v>
          </cell>
        </row>
        <row r="16">
          <cell r="K16">
            <v>94.062228033635094</v>
          </cell>
        </row>
        <row r="17">
          <cell r="K17">
            <v>95.214160318084822</v>
          </cell>
        </row>
        <row r="24">
          <cell r="A24" t="str">
            <v>Health Challenges</v>
          </cell>
          <cell r="B24">
            <v>0.23830504786771106</v>
          </cell>
          <cell r="C24">
            <v>0.25529257409877648</v>
          </cell>
        </row>
        <row r="25">
          <cell r="A25" t="str">
            <v>At Risk</v>
          </cell>
          <cell r="B25">
            <v>0.16508920800696258</v>
          </cell>
          <cell r="C25">
            <v>0.16237225647585371</v>
          </cell>
        </row>
        <row r="26">
          <cell r="A26" t="str">
            <v>Caution</v>
          </cell>
          <cell r="B26">
            <v>0.29106832027850305</v>
          </cell>
          <cell r="C26">
            <v>0.25754957037637605</v>
          </cell>
        </row>
        <row r="27">
          <cell r="A27" t="str">
            <v>Healthy</v>
          </cell>
          <cell r="B27">
            <v>0.30249129677980852</v>
          </cell>
          <cell r="C27">
            <v>0.32158636160695941</v>
          </cell>
        </row>
      </sheetData>
      <sheetData sheetId="9">
        <row r="14">
          <cell r="K14">
            <v>57.317238414290998</v>
          </cell>
        </row>
        <row r="15">
          <cell r="K15">
            <v>90.365150933377123</v>
          </cell>
        </row>
        <row r="16">
          <cell r="K16">
            <v>66.40533326195046</v>
          </cell>
        </row>
        <row r="17">
          <cell r="K17">
            <v>116.84669269051204</v>
          </cell>
        </row>
        <row r="18">
          <cell r="K18">
            <v>96.394351893341394</v>
          </cell>
        </row>
        <row r="21">
          <cell r="K21">
            <v>121.786657555848</v>
          </cell>
        </row>
        <row r="22">
          <cell r="K22">
            <v>97.400861547655467</v>
          </cell>
        </row>
        <row r="23">
          <cell r="K23">
            <v>0</v>
          </cell>
        </row>
        <row r="24">
          <cell r="K24">
            <v>96.922905214750301</v>
          </cell>
        </row>
        <row r="25">
          <cell r="K25">
            <v>117.8752825146163</v>
          </cell>
        </row>
        <row r="26">
          <cell r="K26">
            <v>59.502482210552735</v>
          </cell>
        </row>
        <row r="27">
          <cell r="K27">
            <v>68.207365646446263</v>
          </cell>
        </row>
        <row r="28">
          <cell r="K28">
            <v>28.102292600620721</v>
          </cell>
        </row>
        <row r="31">
          <cell r="K31">
            <v>138.63984911229207</v>
          </cell>
        </row>
        <row r="32">
          <cell r="K32">
            <v>93.832088867084039</v>
          </cell>
        </row>
        <row r="33">
          <cell r="K33">
            <v>117.2833482806921</v>
          </cell>
        </row>
        <row r="34">
          <cell r="K34">
            <v>90.916812896960892</v>
          </cell>
        </row>
        <row r="35">
          <cell r="K35">
            <v>99.294767188859879</v>
          </cell>
        </row>
        <row r="38">
          <cell r="K38">
            <v>79.3868032487607</v>
          </cell>
        </row>
        <row r="39">
          <cell r="K39">
            <v>108.91733700474522</v>
          </cell>
        </row>
        <row r="40">
          <cell r="K40">
            <v>106.79299903607355</v>
          </cell>
        </row>
        <row r="41">
          <cell r="K41">
            <v>0</v>
          </cell>
        </row>
        <row r="42">
          <cell r="K42">
            <v>95.045152210229432</v>
          </cell>
        </row>
        <row r="43">
          <cell r="K43">
            <v>101.06557425921361</v>
          </cell>
        </row>
        <row r="44">
          <cell r="K44">
            <v>89.666183703879526</v>
          </cell>
        </row>
        <row r="47">
          <cell r="K47">
            <v>14.49558645092845</v>
          </cell>
        </row>
        <row r="48">
          <cell r="K48">
            <v>105.94010078345866</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14</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138.63984911229207</v>
          </cell>
          <cell r="P52">
            <v>100</v>
          </cell>
          <cell r="Q52">
            <v>100</v>
          </cell>
          <cell r="R52">
            <v>100</v>
          </cell>
          <cell r="S52">
            <v>100</v>
          </cell>
          <cell r="T52">
            <v>100</v>
          </cell>
          <cell r="U52">
            <v>100</v>
          </cell>
          <cell r="V52">
            <v>100</v>
          </cell>
          <cell r="W52">
            <v>100</v>
          </cell>
          <cell r="X52">
            <v>100</v>
          </cell>
          <cell r="Y52">
            <v>100</v>
          </cell>
          <cell r="Z52">
            <v>100</v>
          </cell>
          <cell r="AA52">
            <v>100</v>
          </cell>
          <cell r="AB52">
            <v>100</v>
          </cell>
        </row>
        <row r="53">
          <cell r="A53">
            <v>20</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100</v>
          </cell>
          <cell r="U53">
            <v>108.91733700474522</v>
          </cell>
          <cell r="V53">
            <v>100</v>
          </cell>
          <cell r="W53">
            <v>100</v>
          </cell>
          <cell r="X53">
            <v>100</v>
          </cell>
          <cell r="Y53">
            <v>100</v>
          </cell>
          <cell r="Z53">
            <v>100</v>
          </cell>
          <cell r="AA53">
            <v>100</v>
          </cell>
          <cell r="AB53">
            <v>100</v>
          </cell>
        </row>
        <row r="54">
          <cell r="A54">
            <v>4</v>
          </cell>
          <cell r="B54">
            <v>100</v>
          </cell>
          <cell r="C54">
            <v>100</v>
          </cell>
          <cell r="D54">
            <v>100</v>
          </cell>
          <cell r="E54">
            <v>116.84669269051204</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100</v>
          </cell>
          <cell r="Z54">
            <v>100</v>
          </cell>
          <cell r="AA54">
            <v>100</v>
          </cell>
          <cell r="AB54">
            <v>100</v>
          </cell>
        </row>
        <row r="55">
          <cell r="A55">
            <v>16</v>
          </cell>
          <cell r="B55">
            <v>100</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117.2833482806921</v>
          </cell>
          <cell r="R55">
            <v>100</v>
          </cell>
          <cell r="S55">
            <v>100</v>
          </cell>
          <cell r="T55">
            <v>100</v>
          </cell>
          <cell r="U55">
            <v>100</v>
          </cell>
          <cell r="V55">
            <v>100</v>
          </cell>
          <cell r="W55">
            <v>100</v>
          </cell>
          <cell r="X55">
            <v>100</v>
          </cell>
          <cell r="Y55">
            <v>100</v>
          </cell>
          <cell r="Z55">
            <v>100</v>
          </cell>
          <cell r="AA55">
            <v>100</v>
          </cell>
          <cell r="AB55">
            <v>100</v>
          </cell>
        </row>
        <row r="56">
          <cell r="A56">
            <v>19</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cell r="T56">
            <v>79.3868032487607</v>
          </cell>
          <cell r="U56">
            <v>100</v>
          </cell>
          <cell r="V56">
            <v>100</v>
          </cell>
          <cell r="W56">
            <v>100</v>
          </cell>
          <cell r="X56">
            <v>100</v>
          </cell>
          <cell r="Y56">
            <v>100</v>
          </cell>
          <cell r="Z56">
            <v>100</v>
          </cell>
          <cell r="AA56">
            <v>100</v>
          </cell>
          <cell r="AB56">
            <v>100</v>
          </cell>
        </row>
        <row r="57">
          <cell r="A57">
            <v>17</v>
          </cell>
          <cell r="B57">
            <v>100</v>
          </cell>
          <cell r="C57">
            <v>100</v>
          </cell>
          <cell r="D57">
            <v>100</v>
          </cell>
          <cell r="E57">
            <v>100</v>
          </cell>
          <cell r="F57">
            <v>100</v>
          </cell>
          <cell r="G57">
            <v>100</v>
          </cell>
          <cell r="H57">
            <v>100</v>
          </cell>
          <cell r="I57">
            <v>100</v>
          </cell>
          <cell r="J57">
            <v>100</v>
          </cell>
          <cell r="K57">
            <v>100</v>
          </cell>
          <cell r="L57">
            <v>100</v>
          </cell>
          <cell r="M57">
            <v>100</v>
          </cell>
          <cell r="N57">
            <v>100</v>
          </cell>
          <cell r="O57">
            <v>100</v>
          </cell>
          <cell r="P57">
            <v>100</v>
          </cell>
          <cell r="Q57">
            <v>100</v>
          </cell>
          <cell r="R57">
            <v>90.916812896960892</v>
          </cell>
          <cell r="S57">
            <v>100</v>
          </cell>
          <cell r="T57">
            <v>100</v>
          </cell>
          <cell r="U57">
            <v>100</v>
          </cell>
          <cell r="V57">
            <v>100</v>
          </cell>
          <cell r="W57">
            <v>100</v>
          </cell>
          <cell r="X57">
            <v>100</v>
          </cell>
          <cell r="Y57">
            <v>100</v>
          </cell>
          <cell r="Z57">
            <v>100</v>
          </cell>
          <cell r="AA57">
            <v>100</v>
          </cell>
          <cell r="AB57">
            <v>100</v>
          </cell>
        </row>
        <row r="58">
          <cell r="A58">
            <v>2</v>
          </cell>
          <cell r="B58">
            <v>100</v>
          </cell>
          <cell r="C58">
            <v>90.365150933377123</v>
          </cell>
          <cell r="D58">
            <v>100</v>
          </cell>
          <cell r="E58">
            <v>100</v>
          </cell>
          <cell r="F58">
            <v>100</v>
          </cell>
          <cell r="G58">
            <v>100</v>
          </cell>
          <cell r="H58">
            <v>100</v>
          </cell>
          <cell r="I58">
            <v>100</v>
          </cell>
          <cell r="J58">
            <v>100</v>
          </cell>
          <cell r="K58">
            <v>100</v>
          </cell>
          <cell r="L58">
            <v>100</v>
          </cell>
          <cell r="M58">
            <v>100</v>
          </cell>
          <cell r="N58">
            <v>100</v>
          </cell>
          <cell r="O58">
            <v>100</v>
          </cell>
          <cell r="P58">
            <v>100</v>
          </cell>
          <cell r="Q58">
            <v>100</v>
          </cell>
          <cell r="R58">
            <v>100</v>
          </cell>
          <cell r="S58">
            <v>100</v>
          </cell>
          <cell r="T58">
            <v>100</v>
          </cell>
          <cell r="U58">
            <v>100</v>
          </cell>
          <cell r="V58">
            <v>100</v>
          </cell>
          <cell r="W58">
            <v>100</v>
          </cell>
          <cell r="X58">
            <v>100</v>
          </cell>
          <cell r="Y58">
            <v>100</v>
          </cell>
          <cell r="Z58">
            <v>100</v>
          </cell>
          <cell r="AA58">
            <v>100</v>
          </cell>
          <cell r="AB58">
            <v>100</v>
          </cell>
        </row>
        <row r="59">
          <cell r="A59">
            <v>10</v>
          </cell>
          <cell r="B59">
            <v>100</v>
          </cell>
          <cell r="C59">
            <v>100</v>
          </cell>
          <cell r="D59">
            <v>100</v>
          </cell>
          <cell r="E59">
            <v>100</v>
          </cell>
          <cell r="F59">
            <v>100</v>
          </cell>
          <cell r="G59">
            <v>100</v>
          </cell>
          <cell r="H59">
            <v>100</v>
          </cell>
          <cell r="I59">
            <v>100</v>
          </cell>
          <cell r="J59">
            <v>100</v>
          </cell>
          <cell r="K59">
            <v>117.8752825146163</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9</v>
          </cell>
          <cell r="B60">
            <v>100</v>
          </cell>
          <cell r="C60">
            <v>100</v>
          </cell>
          <cell r="D60">
            <v>100</v>
          </cell>
          <cell r="E60">
            <v>100</v>
          </cell>
          <cell r="F60">
            <v>100</v>
          </cell>
          <cell r="G60">
            <v>100</v>
          </cell>
          <cell r="H60">
            <v>100</v>
          </cell>
          <cell r="I60">
            <v>100</v>
          </cell>
          <cell r="J60">
            <v>96.922905214750301</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100</v>
          </cell>
          <cell r="Y60">
            <v>100</v>
          </cell>
          <cell r="Z60">
            <v>100</v>
          </cell>
          <cell r="AA60">
            <v>100</v>
          </cell>
          <cell r="AB60">
            <v>100</v>
          </cell>
        </row>
        <row r="61">
          <cell r="A61">
            <v>5</v>
          </cell>
          <cell r="B61">
            <v>100</v>
          </cell>
          <cell r="C61">
            <v>100</v>
          </cell>
          <cell r="D61">
            <v>100</v>
          </cell>
          <cell r="E61">
            <v>100</v>
          </cell>
          <cell r="F61">
            <v>96.394351893341394</v>
          </cell>
          <cell r="G61">
            <v>100</v>
          </cell>
          <cell r="H61">
            <v>100</v>
          </cell>
          <cell r="I61">
            <v>100</v>
          </cell>
          <cell r="J61">
            <v>100</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25</v>
          </cell>
          <cell r="B62">
            <v>100</v>
          </cell>
          <cell r="C62">
            <v>100</v>
          </cell>
          <cell r="D62">
            <v>100</v>
          </cell>
          <cell r="E62">
            <v>100</v>
          </cell>
          <cell r="F62">
            <v>100</v>
          </cell>
          <cell r="G62">
            <v>100</v>
          </cell>
          <cell r="H62">
            <v>100</v>
          </cell>
          <cell r="I62">
            <v>100</v>
          </cell>
          <cell r="J62">
            <v>100</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89.666183703879526</v>
          </cell>
          <cell r="AA62">
            <v>100</v>
          </cell>
          <cell r="AB62">
            <v>100</v>
          </cell>
        </row>
        <row r="63">
          <cell r="A63">
            <v>23</v>
          </cell>
          <cell r="B63">
            <v>100</v>
          </cell>
          <cell r="C63">
            <v>100</v>
          </cell>
          <cell r="D63">
            <v>100</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95.045152210229432</v>
          </cell>
          <cell r="Y63">
            <v>100</v>
          </cell>
          <cell r="Z63">
            <v>100</v>
          </cell>
          <cell r="AA63">
            <v>100</v>
          </cell>
          <cell r="AB63">
            <v>100</v>
          </cell>
        </row>
        <row r="64">
          <cell r="A64">
            <v>21</v>
          </cell>
          <cell r="B64">
            <v>100</v>
          </cell>
          <cell r="C64">
            <v>100</v>
          </cell>
          <cell r="D64">
            <v>100</v>
          </cell>
          <cell r="E64">
            <v>100</v>
          </cell>
          <cell r="F64">
            <v>100</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106.79299903607355</v>
          </cell>
          <cell r="W64">
            <v>100</v>
          </cell>
          <cell r="X64">
            <v>100</v>
          </cell>
          <cell r="Y64">
            <v>100</v>
          </cell>
          <cell r="Z64">
            <v>100</v>
          </cell>
          <cell r="AA64">
            <v>100</v>
          </cell>
          <cell r="AB64">
            <v>100</v>
          </cell>
        </row>
        <row r="65">
          <cell r="A65">
            <v>3</v>
          </cell>
          <cell r="B65">
            <v>100</v>
          </cell>
          <cell r="C65">
            <v>100</v>
          </cell>
          <cell r="D65">
            <v>66.40533326195046</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24</v>
          </cell>
          <cell r="B66">
            <v>100</v>
          </cell>
          <cell r="C66">
            <v>100</v>
          </cell>
          <cell r="D66">
            <v>100</v>
          </cell>
          <cell r="E66">
            <v>100</v>
          </cell>
          <cell r="F66">
            <v>100</v>
          </cell>
          <cell r="G66">
            <v>100</v>
          </cell>
          <cell r="H66">
            <v>100</v>
          </cell>
          <cell r="I66">
            <v>100</v>
          </cell>
          <cell r="J66">
            <v>100</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101.06557425921361</v>
          </cell>
          <cell r="Z66">
            <v>100</v>
          </cell>
          <cell r="AA66">
            <v>100</v>
          </cell>
          <cell r="AB66">
            <v>100</v>
          </cell>
        </row>
        <row r="67">
          <cell r="A67">
            <v>6</v>
          </cell>
          <cell r="B67">
            <v>100</v>
          </cell>
          <cell r="C67">
            <v>100</v>
          </cell>
          <cell r="D67">
            <v>100</v>
          </cell>
          <cell r="E67">
            <v>100</v>
          </cell>
          <cell r="F67">
            <v>100</v>
          </cell>
          <cell r="G67">
            <v>121.786657555848</v>
          </cell>
          <cell r="H67">
            <v>100</v>
          </cell>
          <cell r="I67">
            <v>100</v>
          </cell>
          <cell r="J67">
            <v>100</v>
          </cell>
          <cell r="K67">
            <v>100</v>
          </cell>
          <cell r="L67">
            <v>100</v>
          </cell>
          <cell r="M67">
            <v>100</v>
          </cell>
          <cell r="N67">
            <v>100</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row>
        <row r="68">
          <cell r="A68">
            <v>15</v>
          </cell>
          <cell r="B68">
            <v>100</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93.832088867084039</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7</v>
          </cell>
          <cell r="B69">
            <v>100</v>
          </cell>
          <cell r="C69">
            <v>100</v>
          </cell>
          <cell r="D69">
            <v>100</v>
          </cell>
          <cell r="E69">
            <v>100</v>
          </cell>
          <cell r="F69">
            <v>100</v>
          </cell>
          <cell r="G69">
            <v>100</v>
          </cell>
          <cell r="H69">
            <v>97.400861547655467</v>
          </cell>
          <cell r="I69">
            <v>100</v>
          </cell>
          <cell r="J69">
            <v>100</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12</v>
          </cell>
          <cell r="B70">
            <v>100</v>
          </cell>
          <cell r="C70">
            <v>100</v>
          </cell>
          <cell r="D70">
            <v>100</v>
          </cell>
          <cell r="E70">
            <v>100</v>
          </cell>
          <cell r="F70">
            <v>100</v>
          </cell>
          <cell r="G70">
            <v>100</v>
          </cell>
          <cell r="H70">
            <v>100</v>
          </cell>
          <cell r="I70">
            <v>100</v>
          </cell>
          <cell r="J70">
            <v>100</v>
          </cell>
          <cell r="K70">
            <v>100</v>
          </cell>
          <cell r="L70">
            <v>100</v>
          </cell>
          <cell r="M70">
            <v>68.207365646446263</v>
          </cell>
          <cell r="N70">
            <v>100</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row>
        <row r="71">
          <cell r="A71">
            <v>1</v>
          </cell>
          <cell r="B71">
            <v>57.317238414290998</v>
          </cell>
          <cell r="C71">
            <v>100</v>
          </cell>
          <cell r="D71">
            <v>100</v>
          </cell>
          <cell r="E71">
            <v>100</v>
          </cell>
          <cell r="F71">
            <v>100</v>
          </cell>
          <cell r="G71">
            <v>100</v>
          </cell>
          <cell r="H71">
            <v>100</v>
          </cell>
          <cell r="I71">
            <v>100</v>
          </cell>
          <cell r="J71">
            <v>100</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61</v>
          </cell>
          <cell r="B72">
            <v>100</v>
          </cell>
          <cell r="C72">
            <v>100</v>
          </cell>
          <cell r="D72">
            <v>100</v>
          </cell>
          <cell r="E72">
            <v>100</v>
          </cell>
          <cell r="F72">
            <v>100</v>
          </cell>
          <cell r="G72">
            <v>100</v>
          </cell>
          <cell r="H72">
            <v>100</v>
          </cell>
          <cell r="I72">
            <v>100</v>
          </cell>
          <cell r="J72">
            <v>100</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105.94010078345866</v>
          </cell>
        </row>
        <row r="73">
          <cell r="A73">
            <v>11</v>
          </cell>
          <cell r="B73">
            <v>100</v>
          </cell>
          <cell r="C73">
            <v>100</v>
          </cell>
          <cell r="D73">
            <v>100</v>
          </cell>
          <cell r="E73">
            <v>100</v>
          </cell>
          <cell r="F73">
            <v>100</v>
          </cell>
          <cell r="G73">
            <v>100</v>
          </cell>
          <cell r="H73">
            <v>100</v>
          </cell>
          <cell r="I73">
            <v>100</v>
          </cell>
          <cell r="J73">
            <v>100</v>
          </cell>
          <cell r="K73">
            <v>100</v>
          </cell>
          <cell r="L73">
            <v>59.502482210552735</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row>
        <row r="74">
          <cell r="A74">
            <v>13</v>
          </cell>
          <cell r="B74">
            <v>100</v>
          </cell>
          <cell r="C74">
            <v>100</v>
          </cell>
          <cell r="D74">
            <v>100</v>
          </cell>
          <cell r="E74">
            <v>100</v>
          </cell>
          <cell r="F74">
            <v>100</v>
          </cell>
          <cell r="G74">
            <v>100</v>
          </cell>
          <cell r="H74">
            <v>100</v>
          </cell>
          <cell r="I74">
            <v>100</v>
          </cell>
          <cell r="J74">
            <v>100</v>
          </cell>
          <cell r="K74">
            <v>100</v>
          </cell>
          <cell r="L74">
            <v>100</v>
          </cell>
          <cell r="M74">
            <v>100</v>
          </cell>
          <cell r="N74">
            <v>28.102292600620721</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row>
        <row r="75">
          <cell r="A75">
            <v>60</v>
          </cell>
          <cell r="B75">
            <v>100</v>
          </cell>
          <cell r="C75">
            <v>100</v>
          </cell>
          <cell r="D75">
            <v>100</v>
          </cell>
          <cell r="E75">
            <v>100</v>
          </cell>
          <cell r="F75">
            <v>100</v>
          </cell>
          <cell r="G75">
            <v>100</v>
          </cell>
          <cell r="H75">
            <v>100</v>
          </cell>
          <cell r="I75">
            <v>100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14.49558645092845</v>
          </cell>
          <cell r="AB75">
            <v>100</v>
          </cell>
        </row>
        <row r="76">
          <cell r="A76">
            <v>18</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99.294767188859879</v>
          </cell>
          <cell r="T76">
            <v>100</v>
          </cell>
          <cell r="U76">
            <v>100</v>
          </cell>
          <cell r="V76">
            <v>100</v>
          </cell>
          <cell r="W76">
            <v>100</v>
          </cell>
          <cell r="X76">
            <v>100</v>
          </cell>
          <cell r="Y76">
            <v>100</v>
          </cell>
          <cell r="Z76">
            <v>100</v>
          </cell>
          <cell r="AA76">
            <v>100</v>
          </cell>
          <cell r="AB76">
            <v>100</v>
          </cell>
        </row>
        <row r="77">
          <cell r="A77">
            <v>8</v>
          </cell>
          <cell r="B77">
            <v>100</v>
          </cell>
          <cell r="C77">
            <v>100</v>
          </cell>
          <cell r="D77">
            <v>100</v>
          </cell>
          <cell r="E77">
            <v>100</v>
          </cell>
          <cell r="F77">
            <v>100</v>
          </cell>
          <cell r="G77">
            <v>100</v>
          </cell>
          <cell r="H77">
            <v>100</v>
          </cell>
          <cell r="I77">
            <v>0</v>
          </cell>
          <cell r="J77">
            <v>100</v>
          </cell>
          <cell r="K77">
            <v>100</v>
          </cell>
          <cell r="L77">
            <v>100</v>
          </cell>
          <cell r="M77">
            <v>100</v>
          </cell>
          <cell r="N77">
            <v>100</v>
          </cell>
          <cell r="O77">
            <v>100</v>
          </cell>
          <cell r="P77">
            <v>100</v>
          </cell>
          <cell r="Q77">
            <v>100</v>
          </cell>
          <cell r="R77">
            <v>100</v>
          </cell>
          <cell r="S77">
            <v>100</v>
          </cell>
          <cell r="T77">
            <v>100</v>
          </cell>
          <cell r="U77">
            <v>100</v>
          </cell>
          <cell r="V77">
            <v>100</v>
          </cell>
          <cell r="W77">
            <v>100</v>
          </cell>
          <cell r="X77">
            <v>100</v>
          </cell>
          <cell r="Y77">
            <v>100</v>
          </cell>
          <cell r="Z77">
            <v>100</v>
          </cell>
          <cell r="AA77">
            <v>100</v>
          </cell>
          <cell r="AB77">
            <v>100</v>
          </cell>
        </row>
        <row r="78">
          <cell r="A78">
            <v>22</v>
          </cell>
          <cell r="B78">
            <v>100</v>
          </cell>
          <cell r="C78">
            <v>100</v>
          </cell>
          <cell r="D78">
            <v>100</v>
          </cell>
          <cell r="E78">
            <v>100</v>
          </cell>
          <cell r="F78">
            <v>100</v>
          </cell>
          <cell r="G78">
            <v>100</v>
          </cell>
          <cell r="H78">
            <v>100</v>
          </cell>
          <cell r="I78">
            <v>100</v>
          </cell>
          <cell r="J78">
            <v>100</v>
          </cell>
          <cell r="K78">
            <v>100</v>
          </cell>
          <cell r="L78">
            <v>100</v>
          </cell>
          <cell r="M78">
            <v>100</v>
          </cell>
          <cell r="N78">
            <v>100</v>
          </cell>
          <cell r="O78">
            <v>100</v>
          </cell>
          <cell r="P78">
            <v>100</v>
          </cell>
          <cell r="Q78">
            <v>100</v>
          </cell>
          <cell r="R78">
            <v>100</v>
          </cell>
          <cell r="S78">
            <v>100</v>
          </cell>
          <cell r="T78">
            <v>100</v>
          </cell>
          <cell r="U78">
            <v>100</v>
          </cell>
          <cell r="V78">
            <v>100</v>
          </cell>
          <cell r="W78">
            <v>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7A935-6F5B-4374-86F5-6D20646770A5}">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F1556-E3A8-4436-90E1-164118FBE294}">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156</v>
      </c>
      <c r="F14" s="207">
        <f>IF($E$51=0,0,E14/$E$51)</f>
        <v>8.4856396866840739E-3</v>
      </c>
      <c r="G14" s="206">
        <f>'Input Sheet'!C8</f>
        <v>5405</v>
      </c>
      <c r="H14" s="207">
        <f>IF($G$51=0,0,G14/$G$51)</f>
        <v>1.4804690388866216E-2</v>
      </c>
      <c r="I14" s="207">
        <f>IF(G14&gt;0,E14/G14,0)</f>
        <v>2.8862164662349678E-2</v>
      </c>
      <c r="J14" s="190">
        <f>IF(AND((SQRT((H14*(1-H14))/$E$51))&gt;0, $E$51&gt;0),(F14-H14)/(SQRT((H14*(1-H14))/$E$51)),0)</f>
        <v>-7.0943239063924119</v>
      </c>
      <c r="K14" s="208">
        <f>IF(AND(I14&gt;0,$I$51&gt;0),F14/H14*100,0)</f>
        <v>57.317238414290998</v>
      </c>
      <c r="P14" s="1">
        <f ca="1">IF(K14="",0,IF($P$11=2,K14+RAND()/1000,F14+RAND()/1000))</f>
        <v>9.478771364546312E-3</v>
      </c>
      <c r="Q14" s="176">
        <f ca="1">RANK(P14,$P$14:$P$48)+COUNTIF($P14:P$14,P14)-1</f>
        <v>20</v>
      </c>
      <c r="R14" s="40">
        <v>1</v>
      </c>
    </row>
    <row r="15" spans="1:18">
      <c r="C15" s="205" t="s">
        <v>1757</v>
      </c>
      <c r="D15" s="40" t="s">
        <v>2</v>
      </c>
      <c r="E15" s="206">
        <f>'Input Sheet'!B9</f>
        <v>1268</v>
      </c>
      <c r="F15" s="207">
        <f>IF($E$51=0,0,E15/$E$51)</f>
        <v>6.8973020017406447E-2</v>
      </c>
      <c r="G15" s="206">
        <f>'Input Sheet'!C9</f>
        <v>27866</v>
      </c>
      <c r="H15" s="207">
        <f>IF($G$51=0,0,G15/$G$51)</f>
        <v>7.6327012465521912E-2</v>
      </c>
      <c r="I15" s="207">
        <f>IF(G15&gt;0,E15/G15,0)</f>
        <v>4.5503480944520204E-2</v>
      </c>
      <c r="J15" s="190">
        <f>IF(AND((SQRT((H15*(1-H15))/$E$51))&gt;0, $E$51&gt;0),(F15-H15)/(SQRT((H15*(1-H15))/$E$51)),0)</f>
        <v>-3.7553025466450447</v>
      </c>
      <c r="K15" s="208">
        <f>IF(AND(I15&gt;0,$I$51&gt;0),F15/H15*100,0)</f>
        <v>90.365150933377123</v>
      </c>
      <c r="P15" s="1">
        <f t="shared" ref="P15:P48" ca="1" si="0">IF(K15="",0,IF($P$11=2,K15+RAND()/1000,F15+RAND()/1000))</f>
        <v>6.937057730161604E-2</v>
      </c>
      <c r="Q15" s="176">
        <f ca="1">RANK(P15,$P$14:$P$48)+COUNTIF($P$14:P15,P15)-1</f>
        <v>7</v>
      </c>
      <c r="R15" s="40">
        <v>2</v>
      </c>
    </row>
    <row r="16" spans="1:18">
      <c r="C16" s="205" t="s">
        <v>1758</v>
      </c>
      <c r="D16" s="40" t="s">
        <v>3</v>
      </c>
      <c r="E16" s="206">
        <f>'Input Sheet'!B10</f>
        <v>530</v>
      </c>
      <c r="F16" s="207">
        <f>IF($E$51=0,0,E16/$E$51)</f>
        <v>2.8829416884247172E-2</v>
      </c>
      <c r="G16" s="206">
        <f>'Input Sheet'!C10</f>
        <v>15850</v>
      </c>
      <c r="H16" s="207">
        <f>IF($G$51=0,0,G16/$G$51)</f>
        <v>4.3414309465962905E-2</v>
      </c>
      <c r="I16" s="207">
        <f>IF(G16&gt;0,E16/G16,0)</f>
        <v>3.3438485804416405E-2</v>
      </c>
      <c r="J16" s="190">
        <f>IF(AND((SQRT((H16*(1-H16))/$E$51))&gt;0, $E$51&gt;0),(F16-H16)/(SQRT((H16*(1-H16))/$E$51)),0)</f>
        <v>-9.7038673617841109</v>
      </c>
      <c r="K16" s="208">
        <f>IF(AND(I16&gt;0,$I$51&gt;0),F16/H16*100,0)</f>
        <v>66.40533326195046</v>
      </c>
      <c r="P16" s="1">
        <f t="shared" ca="1" si="0"/>
        <v>2.9393400695689895E-2</v>
      </c>
      <c r="Q16" s="176">
        <f ca="1">RANK(P16,$P$14:$P$48)+COUNTIF($P$14:P16,P16)-1</f>
        <v>13</v>
      </c>
      <c r="R16" s="40">
        <v>3</v>
      </c>
    </row>
    <row r="17" spans="1:18">
      <c r="C17" s="205" t="s">
        <v>1759</v>
      </c>
      <c r="D17" s="40" t="s">
        <v>4</v>
      </c>
      <c r="E17" s="206">
        <f>'Input Sheet'!B11</f>
        <v>1641</v>
      </c>
      <c r="F17" s="207">
        <f>IF($E$51=0,0,E17/$E$51)</f>
        <v>8.9262402088772841E-2</v>
      </c>
      <c r="G17" s="206">
        <f>'Input Sheet'!C11</f>
        <v>27890</v>
      </c>
      <c r="H17" s="207">
        <f>IF($G$51=0,0,G17/$G$51)</f>
        <v>7.6392750221180153E-2</v>
      </c>
      <c r="I17" s="207">
        <f>IF(G17&gt;0,E17/G17,0)</f>
        <v>5.8838293295087843E-2</v>
      </c>
      <c r="J17" s="190">
        <f>IF(AND((SQRT((H17*(1-H17))/$E$51))&gt;0, $E$51&gt;0),(F17-H17)/(SQRT((H17*(1-H17))/$E$51)),0)</f>
        <v>6.56926929745915</v>
      </c>
      <c r="K17" s="208">
        <f>IF(AND(I17&gt;0,$I$51&gt;0),F17/H17*100,0)</f>
        <v>116.84669269051204</v>
      </c>
      <c r="P17" s="1">
        <f t="shared" ca="1" si="0"/>
        <v>8.9946148417539465E-2</v>
      </c>
      <c r="Q17" s="176">
        <f ca="1">RANK(P17,$P$14:$P$48)+COUNTIF($P$14:P17,P17)-1</f>
        <v>3</v>
      </c>
      <c r="R17" s="40">
        <v>4</v>
      </c>
    </row>
    <row r="18" spans="1:18">
      <c r="C18" s="205" t="s">
        <v>1760</v>
      </c>
      <c r="D18" s="40" t="s">
        <v>5</v>
      </c>
      <c r="E18" s="206">
        <f>'Input Sheet'!B12</f>
        <v>786</v>
      </c>
      <c r="F18" s="207">
        <f>IF($E$51=0,0,E18/$E$51)</f>
        <v>4.2754569190600521E-2</v>
      </c>
      <c r="G18" s="206">
        <f>'Input Sheet'!C12</f>
        <v>16193</v>
      </c>
      <c r="H18" s="207">
        <f>IF($G$51=0,0,G18/$G$51)</f>
        <v>4.4353811557245257E-2</v>
      </c>
      <c r="I18" s="207">
        <f>IF(G18&gt;0,E18/G18,0)</f>
        <v>4.85394923732477E-2</v>
      </c>
      <c r="J18" s="190">
        <f>IF(AND((SQRT((H18*(1-H18))/$E$51))&gt;0, $E$51&gt;0),(F18-H18)/(SQRT((H18*(1-H18))/$E$51)),0)</f>
        <v>-1.0532228013982139</v>
      </c>
      <c r="K18" s="208">
        <f>IF(AND(I18&gt;0,$I$51&gt;0),F18/H18*100,0)</f>
        <v>96.394351893341394</v>
      </c>
      <c r="P18" s="1">
        <f t="shared" ca="1" si="0"/>
        <v>4.3549982707152185E-2</v>
      </c>
      <c r="Q18" s="176">
        <f ca="1">RANK(P18,$P$14:$P$48)+COUNTIF($P$14:P18,P18)-1</f>
        <v>10</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457</v>
      </c>
      <c r="F21" s="207">
        <f t="shared" ref="F21:F28" si="1">IF($E$51=0,0,E21/$E$51)</f>
        <v>2.4858572671888599E-2</v>
      </c>
      <c r="G21" s="206">
        <f>'Input Sheet'!C13</f>
        <v>7452</v>
      </c>
      <c r="H21" s="207">
        <f t="shared" ref="H21:H28" si="2">IF($G$51=0,0,G21/$G$51)</f>
        <v>2.0411573131883635E-2</v>
      </c>
      <c r="I21" s="207">
        <f t="shared" ref="I21:I28" si="3">IF(G21&gt;0,E21/G21,0)</f>
        <v>6.1325818572195386E-2</v>
      </c>
      <c r="J21" s="190">
        <f t="shared" ref="J21:J28" si="4">IF(AND((SQRT((H21*(1-H21))/$E$51))&gt;0, $E$51&gt;0),(F21-H21)/(SQRT((H21*(1-H21))/$E$51)),0)</f>
        <v>4.2640965408136973</v>
      </c>
      <c r="K21" s="208">
        <f t="shared" ref="K21:K28" si="5">IF(AND(I21&gt;0,$I$51&gt;0),F21/H21*100,0)</f>
        <v>121.786657555848</v>
      </c>
      <c r="P21" s="1">
        <f t="shared" ca="1" si="0"/>
        <v>2.5473320875657311E-2</v>
      </c>
      <c r="Q21" s="176">
        <f ca="1">RANK(P21,$P$14:$P$48)+COUNTIF($P$14:P21,P21)-1</f>
        <v>16</v>
      </c>
      <c r="R21" s="40">
        <v>6</v>
      </c>
    </row>
    <row r="22" spans="1:18">
      <c r="C22" s="205" t="s">
        <v>1762</v>
      </c>
      <c r="D22" s="40" t="s">
        <v>8</v>
      </c>
      <c r="E22" s="206">
        <f>'Input Sheet'!B14</f>
        <v>252</v>
      </c>
      <c r="F22" s="207">
        <f t="shared" si="1"/>
        <v>1.370757180156658E-2</v>
      </c>
      <c r="G22" s="206">
        <f>'Input Sheet'!C14</f>
        <v>5138</v>
      </c>
      <c r="H22" s="207">
        <f t="shared" si="2"/>
        <v>1.4073357857168291E-2</v>
      </c>
      <c r="I22" s="207">
        <f t="shared" si="3"/>
        <v>4.9046321525885561E-2</v>
      </c>
      <c r="J22" s="190">
        <f t="shared" si="4"/>
        <v>-0.42104254712874006</v>
      </c>
      <c r="K22" s="208">
        <f t="shared" si="5"/>
        <v>97.400861547655467</v>
      </c>
      <c r="P22" s="1">
        <f t="shared" ca="1" si="0"/>
        <v>1.3962768555524679E-2</v>
      </c>
      <c r="Q22" s="176">
        <f ca="1">RANK(P22,$P$14:$P$48)+COUNTIF($P$14:P22,P22)-1</f>
        <v>18</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6.2190601336270965E-5</v>
      </c>
      <c r="Q23" s="176">
        <f ca="1">RANK(P23,$P$14:$P$48)+COUNTIF($P$14:P23,P23)-1</f>
        <v>27</v>
      </c>
      <c r="R23" s="40">
        <v>8</v>
      </c>
    </row>
    <row r="24" spans="1:18">
      <c r="C24" s="205" t="s">
        <v>1764</v>
      </c>
      <c r="D24" s="40" t="s">
        <v>10</v>
      </c>
      <c r="E24" s="206">
        <f>'Input Sheet'!B16</f>
        <v>899</v>
      </c>
      <c r="F24" s="207">
        <f t="shared" si="1"/>
        <v>4.8901218450826803E-2</v>
      </c>
      <c r="G24" s="206">
        <f>'Input Sheet'!C16</f>
        <v>18420</v>
      </c>
      <c r="H24" s="207">
        <f t="shared" si="2"/>
        <v>5.045372746769948E-2</v>
      </c>
      <c r="I24" s="207">
        <f t="shared" si="3"/>
        <v>4.8805646036916395E-2</v>
      </c>
      <c r="J24" s="190">
        <f t="shared" si="4"/>
        <v>-0.96172175825885176</v>
      </c>
      <c r="K24" s="208">
        <f t="shared" si="5"/>
        <v>96.922905214750301</v>
      </c>
      <c r="P24" s="1">
        <f t="shared" ca="1" si="0"/>
        <v>4.9134032905544002E-2</v>
      </c>
      <c r="Q24" s="176">
        <f ca="1">RANK(P24,$P$14:$P$48)+COUNTIF($P$14:P24,P24)-1</f>
        <v>9</v>
      </c>
      <c r="R24" s="40">
        <v>9</v>
      </c>
    </row>
    <row r="25" spans="1:18">
      <c r="C25" s="213" t="s">
        <v>1765</v>
      </c>
      <c r="D25" s="40" t="s">
        <v>11</v>
      </c>
      <c r="E25" s="206">
        <f>'Input Sheet'!B17</f>
        <v>1147</v>
      </c>
      <c r="F25" s="207">
        <f t="shared" si="1"/>
        <v>6.2391209747606612E-2</v>
      </c>
      <c r="G25" s="206">
        <f>'Input Sheet'!C17</f>
        <v>19324</v>
      </c>
      <c r="H25" s="207">
        <f t="shared" si="2"/>
        <v>5.2929849597493202E-2</v>
      </c>
      <c r="I25" s="207">
        <f t="shared" si="3"/>
        <v>5.9356240943903953E-2</v>
      </c>
      <c r="J25" s="190">
        <f t="shared" si="4"/>
        <v>5.7297038555511568</v>
      </c>
      <c r="K25" s="208">
        <f t="shared" si="5"/>
        <v>117.8752825146163</v>
      </c>
      <c r="P25" s="1">
        <f t="shared" ca="1" si="0"/>
        <v>6.2690688512771722E-2</v>
      </c>
      <c r="Q25" s="176">
        <f ca="1">RANK(P25,$P$14:$P$48)+COUNTIF($P$14:P25,P25)-1</f>
        <v>8</v>
      </c>
      <c r="R25" s="40">
        <v>10</v>
      </c>
    </row>
    <row r="26" spans="1:18">
      <c r="C26" s="213" t="s">
        <v>1766</v>
      </c>
      <c r="D26" s="40" t="s">
        <v>12</v>
      </c>
      <c r="E26" s="206">
        <f>'Input Sheet'!B18</f>
        <v>40</v>
      </c>
      <c r="F26" s="207">
        <f t="shared" si="1"/>
        <v>2.1758050478677109E-3</v>
      </c>
      <c r="G26" s="206">
        <f>'Input Sheet'!C18</f>
        <v>1335</v>
      </c>
      <c r="H26" s="207">
        <f t="shared" si="2"/>
        <v>3.6566626584896202E-3</v>
      </c>
      <c r="I26" s="207">
        <f t="shared" si="3"/>
        <v>2.9962546816479401E-2</v>
      </c>
      <c r="J26" s="190">
        <f t="shared" si="4"/>
        <v>-3.3264909668718361</v>
      </c>
      <c r="K26" s="208">
        <f t="shared" si="5"/>
        <v>59.502482210552735</v>
      </c>
      <c r="P26" s="1">
        <f t="shared" ca="1" si="0"/>
        <v>2.6147137417589636E-3</v>
      </c>
      <c r="Q26" s="176">
        <f ca="1">RANK(P26,$P$14:$P$48)+COUNTIF($P$14:P26,P26)-1</f>
        <v>22</v>
      </c>
      <c r="R26" s="40">
        <v>11</v>
      </c>
    </row>
    <row r="27" spans="1:18">
      <c r="C27" s="213" t="s">
        <v>1767</v>
      </c>
      <c r="D27" s="40" t="s">
        <v>13</v>
      </c>
      <c r="E27" s="206">
        <f>'Input Sheet'!B19</f>
        <v>225</v>
      </c>
      <c r="F27" s="207">
        <f t="shared" si="1"/>
        <v>1.2238903394255875E-2</v>
      </c>
      <c r="G27" s="206">
        <f>'Input Sheet'!C19</f>
        <v>6551</v>
      </c>
      <c r="H27" s="207">
        <f t="shared" si="2"/>
        <v>1.7943668221547193E-2</v>
      </c>
      <c r="I27" s="207">
        <f t="shared" si="3"/>
        <v>3.4345901389100902E-2</v>
      </c>
      <c r="J27" s="190">
        <f t="shared" si="4"/>
        <v>-5.8268513138782101</v>
      </c>
      <c r="K27" s="208">
        <f t="shared" si="5"/>
        <v>68.207365646446263</v>
      </c>
      <c r="P27" s="1">
        <f t="shared" ca="1" si="0"/>
        <v>1.2496415127261311E-2</v>
      </c>
      <c r="Q27" s="176">
        <f ca="1">RANK(P27,$P$14:$P$48)+COUNTIF($P$14:P27,P27)-1</f>
        <v>19</v>
      </c>
      <c r="R27" s="40">
        <v>12</v>
      </c>
    </row>
    <row r="28" spans="1:18">
      <c r="C28" s="213" t="s">
        <v>1768</v>
      </c>
      <c r="D28" s="40" t="s">
        <v>14</v>
      </c>
      <c r="E28" s="206">
        <f>'Input Sheet'!B20</f>
        <v>15</v>
      </c>
      <c r="F28" s="207">
        <f t="shared" si="1"/>
        <v>8.159268929503916E-4</v>
      </c>
      <c r="G28" s="206">
        <f>'Input Sheet'!C20</f>
        <v>1060</v>
      </c>
      <c r="H28" s="207">
        <f t="shared" si="2"/>
        <v>2.9034175415722828E-3</v>
      </c>
      <c r="I28" s="207">
        <f t="shared" si="3"/>
        <v>1.4150943396226415E-2</v>
      </c>
      <c r="J28" s="190">
        <f t="shared" si="4"/>
        <v>-5.2604292296766966</v>
      </c>
      <c r="K28" s="208">
        <f t="shared" si="5"/>
        <v>28.102292600620721</v>
      </c>
      <c r="P28" s="1">
        <f t="shared" ca="1" si="0"/>
        <v>1.1925876441228186E-3</v>
      </c>
      <c r="Q28" s="176">
        <f ca="1">RANK(P28,$P$14:$P$48)+COUNTIF($P$14:P28,P28)-1</f>
        <v>23</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1956</v>
      </c>
      <c r="F31" s="207">
        <f>IF($E$51=0,0,E31/$E$51)</f>
        <v>0.10639686684073107</v>
      </c>
      <c r="G31" s="206">
        <f>'Input Sheet'!C21</f>
        <v>28018</v>
      </c>
      <c r="H31" s="207">
        <f>IF($G$51=0,0,G31/$G$51)</f>
        <v>7.6743351584690769E-2</v>
      </c>
      <c r="I31" s="207">
        <f>IF(G31&gt;0,E31/G31,0)</f>
        <v>6.9812263544864014E-2</v>
      </c>
      <c r="J31" s="190">
        <f>IF(AND((SQRT((H31*(1-H31))/$E$51))&gt;0, $E$51&gt;0),(F31-H31)/(SQRT((H31*(1-H31))/$E$51)),0)</f>
        <v>15.104786347258102</v>
      </c>
      <c r="K31" s="208">
        <f>IF(AND(I31&gt;0,$I$51&gt;0),F31/H31*100,0)</f>
        <v>138.63984911229207</v>
      </c>
      <c r="P31" s="1">
        <f t="shared" ca="1" si="0"/>
        <v>0.1068119472818226</v>
      </c>
      <c r="Q31" s="176">
        <f ca="1">RANK(P31,$P$14:$P$48)+COUNTIF($P$14:P31,P31)-1</f>
        <v>1</v>
      </c>
      <c r="R31" s="40">
        <v>14</v>
      </c>
    </row>
    <row r="32" spans="1:18">
      <c r="C32" s="213" t="s">
        <v>1771</v>
      </c>
      <c r="D32" s="40" t="s">
        <v>17</v>
      </c>
      <c r="E32" s="206">
        <f>'Input Sheet'!B22</f>
        <v>432</v>
      </c>
      <c r="F32" s="207">
        <f>IF($E$51=0,0,E32/$E$51)</f>
        <v>2.3498694516971279E-2</v>
      </c>
      <c r="G32" s="206">
        <f>'Input Sheet'!C22</f>
        <v>9143</v>
      </c>
      <c r="H32" s="207">
        <f>IF($G$51=0,0,G32/$G$51)</f>
        <v>2.5043345832637152E-2</v>
      </c>
      <c r="I32" s="207">
        <f>IF(G32&gt;0,E32/G32,0)</f>
        <v>4.7249261730285465E-2</v>
      </c>
      <c r="J32" s="190">
        <f>IF(AND((SQRT((H32*(1-H32))/$E$51))&gt;0, $E$51&gt;0),(F32-H32)/(SQRT((H32*(1-H32))/$E$51)),0)</f>
        <v>-1.3403296812521168</v>
      </c>
      <c r="K32" s="208">
        <f>IF(AND(I32&gt;0,$I$51&gt;0),F32/H32*100,0)</f>
        <v>93.832088867084039</v>
      </c>
      <c r="P32" s="1">
        <f t="shared" ca="1" si="0"/>
        <v>2.3730196152045423E-2</v>
      </c>
      <c r="Q32" s="176">
        <f ca="1">RANK(P32,$P$14:$P$48)+COUNTIF($P$14:P32,P32)-1</f>
        <v>17</v>
      </c>
      <c r="R32" s="40">
        <v>15</v>
      </c>
    </row>
    <row r="33" spans="1:18">
      <c r="C33" s="213" t="s">
        <v>1772</v>
      </c>
      <c r="D33" s="40" t="s">
        <v>18</v>
      </c>
      <c r="E33" s="206">
        <f>'Input Sheet'!B23</f>
        <v>1599</v>
      </c>
      <c r="F33" s="207">
        <f>IF($E$51=0,0,E33/$E$51)</f>
        <v>8.6977806788511747E-2</v>
      </c>
      <c r="G33" s="206">
        <f>'Input Sheet'!C23</f>
        <v>27075</v>
      </c>
      <c r="H33" s="207">
        <f>IF($G$51=0,0,G33/$G$51)</f>
        <v>7.4160405601952417E-2</v>
      </c>
      <c r="I33" s="207">
        <f>IF(G33&gt;0,E33/G33,0)</f>
        <v>5.9058171745152356E-2</v>
      </c>
      <c r="J33" s="190">
        <f>IF(AND((SQRT((H33*(1-H33))/$E$51))&gt;0, $E$51&gt;0),(F33-H33)/(SQRT((H33*(1-H33))/$E$51)),0)</f>
        <v>6.6323289859359136</v>
      </c>
      <c r="K33" s="208">
        <f>IF(AND(I33&gt;0,$I$51&gt;0),F33/H33*100,0)</f>
        <v>117.2833482806921</v>
      </c>
      <c r="P33" s="1">
        <f t="shared" ca="1" si="0"/>
        <v>8.7065788776148692E-2</v>
      </c>
      <c r="Q33" s="176">
        <f ca="1">RANK(P33,$P$14:$P$48)+COUNTIF($P$14:P33,P33)-1</f>
        <v>4</v>
      </c>
      <c r="R33" s="40">
        <v>16</v>
      </c>
    </row>
    <row r="34" spans="1:18">
      <c r="C34" s="213" t="s">
        <v>1773</v>
      </c>
      <c r="D34" s="40" t="s">
        <v>19</v>
      </c>
      <c r="E34" s="206">
        <f>'Input Sheet'!B24</f>
        <v>1363</v>
      </c>
      <c r="F34" s="207">
        <f>IF($E$51=0,0,E34/$E$51)</f>
        <v>7.4140557006092248E-2</v>
      </c>
      <c r="G34" s="206">
        <f>'Input Sheet'!C24</f>
        <v>29772</v>
      </c>
      <c r="H34" s="207">
        <f>IF($G$51=0,0,G34/$G$51)</f>
        <v>8.1547685894047178E-2</v>
      </c>
      <c r="I34" s="207">
        <f>IF(G34&gt;0,E34/G34,0)</f>
        <v>4.5781270992879215E-2</v>
      </c>
      <c r="J34" s="190">
        <f>IF(AND((SQRT((H34*(1-H34))/$E$51))&gt;0, $E$51&gt;0),(F34-H34)/(SQRT((H34*(1-H34))/$E$51)),0)</f>
        <v>-3.6697440944557598</v>
      </c>
      <c r="K34" s="208">
        <f>IF(AND(I34&gt;0,$I$51&gt;0),F34/H34*100,0)</f>
        <v>90.916812896960892</v>
      </c>
      <c r="P34" s="1">
        <f t="shared" ca="1" si="0"/>
        <v>7.4920353921997654E-2</v>
      </c>
      <c r="Q34" s="176">
        <f ca="1">RANK(P34,$P$14:$P$48)+COUNTIF($P$14:P34,P34)-1</f>
        <v>6</v>
      </c>
      <c r="R34" s="40">
        <v>17</v>
      </c>
    </row>
    <row r="35" spans="1:18">
      <c r="C35" s="213" t="s">
        <v>1774</v>
      </c>
      <c r="D35" s="40" t="s">
        <v>20</v>
      </c>
      <c r="E35" s="206">
        <f>'Input Sheet'!B25</f>
        <v>1</v>
      </c>
      <c r="F35" s="207">
        <f>IF($E$51=0,0,E35/$E$51)</f>
        <v>5.4395126196692775E-5</v>
      </c>
      <c r="G35" s="206">
        <f>'Input Sheet'!C25</f>
        <v>20</v>
      </c>
      <c r="H35" s="207">
        <f>IF($G$51=0,0,G35/$G$51)</f>
        <v>5.4781463048533635E-5</v>
      </c>
      <c r="I35" s="207">
        <f>IF(G35&gt;0,E35/G35,0)</f>
        <v>0.05</v>
      </c>
      <c r="J35" s="190">
        <f>IF(AND((SQRT((H35*(1-H35))/$E$51))&gt;0, $E$51&gt;0),(F35-H35)/(SQRT((H35*(1-H35))/$E$51)),0)</f>
        <v>-7.0775219474611501E-3</v>
      </c>
      <c r="K35" s="208">
        <f>IF(AND(I35&gt;0,$I$51&gt;0),F35/H35*100,0)</f>
        <v>99.294767188859879</v>
      </c>
      <c r="P35" s="1">
        <f t="shared" ca="1" si="0"/>
        <v>6.2153427149370727E-4</v>
      </c>
      <c r="Q35" s="176">
        <f ca="1">RANK(P35,$P$14:$P$48)+COUNTIF($P$14:P35,P35)-1</f>
        <v>24</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1555</v>
      </c>
      <c r="F38" s="207">
        <f t="shared" ref="F38:F44" si="6">IF($E$51=0,0,E38/$E$51)</f>
        <v>8.4584421235857271E-2</v>
      </c>
      <c r="G38" s="206">
        <f>'Input Sheet'!C26</f>
        <v>38899</v>
      </c>
      <c r="H38" s="207">
        <f t="shared" ref="H38:H44" si="7">IF($G$51=0,0,G38/$G$51)</f>
        <v>0.1065472065562455</v>
      </c>
      <c r="I38" s="207">
        <f t="shared" ref="I38:I44" si="8">IF(G38&gt;0,E38/G38,0)</f>
        <v>3.9975320702331681E-2</v>
      </c>
      <c r="J38" s="190">
        <f t="shared" ref="J38:J44" si="9">IF(AND((SQRT((H38*(1-H38))/$E$51))&gt;0, $E$51&gt;0),(F38-H38)/(SQRT((H38*(1-H38))/$E$51)),0)</f>
        <v>-9.6516281785073641</v>
      </c>
      <c r="K38" s="208">
        <f t="shared" ref="K38:K44" si="10">IF(AND(I38&gt;0,$I$51&gt;0),F38/H38*100,0)</f>
        <v>79.3868032487607</v>
      </c>
      <c r="P38" s="1">
        <f t="shared" ca="1" si="0"/>
        <v>8.5207007210622757E-2</v>
      </c>
      <c r="Q38" s="176">
        <f ca="1">RANK(P38,$P$14:$P$48)+COUNTIF($P$14:P38,P38)-1</f>
        <v>5</v>
      </c>
      <c r="R38" s="40">
        <v>19</v>
      </c>
    </row>
    <row r="39" spans="1:18">
      <c r="C39" s="213" t="s">
        <v>1777</v>
      </c>
      <c r="D39" s="40" t="s">
        <v>23</v>
      </c>
      <c r="E39" s="206">
        <f>'Input Sheet'!B27</f>
        <v>1652</v>
      </c>
      <c r="F39" s="207">
        <f t="shared" si="6"/>
        <v>8.9860748476936467E-2</v>
      </c>
      <c r="G39" s="206">
        <f>'Input Sheet'!C27</f>
        <v>30121</v>
      </c>
      <c r="H39" s="207">
        <f t="shared" si="7"/>
        <v>8.2503622424244083E-2</v>
      </c>
      <c r="I39" s="207">
        <f t="shared" si="8"/>
        <v>5.4845456658145483E-2</v>
      </c>
      <c r="J39" s="190">
        <f t="shared" si="9"/>
        <v>3.6256803679069947</v>
      </c>
      <c r="K39" s="208">
        <f t="shared" si="10"/>
        <v>108.91733700474522</v>
      </c>
      <c r="P39" s="1">
        <f t="shared" ca="1" si="0"/>
        <v>9.0307543005868601E-2</v>
      </c>
      <c r="Q39" s="176">
        <f ca="1">RANK(P39,$P$14:$P$48)+COUNTIF($P$14:P39,P39)-1</f>
        <v>2</v>
      </c>
      <c r="R39" s="40">
        <v>20</v>
      </c>
    </row>
    <row r="40" spans="1:18">
      <c r="C40" s="213" t="s">
        <v>1778</v>
      </c>
      <c r="D40" s="40" t="s">
        <v>24</v>
      </c>
      <c r="E40" s="206">
        <f>'Input Sheet'!B28</f>
        <v>517</v>
      </c>
      <c r="F40" s="207">
        <f t="shared" si="6"/>
        <v>2.8122280243690165E-2</v>
      </c>
      <c r="G40" s="206">
        <f>'Input Sheet'!C28</f>
        <v>9614</v>
      </c>
      <c r="H40" s="207">
        <f t="shared" si="7"/>
        <v>2.633344928743012E-2</v>
      </c>
      <c r="I40" s="207">
        <f t="shared" si="8"/>
        <v>5.3775743707093822E-2</v>
      </c>
      <c r="J40" s="190">
        <f t="shared" si="9"/>
        <v>1.5147128432782346</v>
      </c>
      <c r="K40" s="208">
        <f t="shared" si="10"/>
        <v>106.79299903607355</v>
      </c>
      <c r="P40" s="1">
        <f t="shared" ca="1" si="0"/>
        <v>2.8381063373025237E-2</v>
      </c>
      <c r="Q40" s="176">
        <f ca="1">RANK(P40,$P$14:$P$48)+COUNTIF($P$14:P40,P40)-1</f>
        <v>14</v>
      </c>
      <c r="R40" s="40">
        <v>21</v>
      </c>
    </row>
    <row r="41" spans="1:18">
      <c r="C41" s="213" t="s">
        <v>1779</v>
      </c>
      <c r="D41" s="40" t="s">
        <v>25</v>
      </c>
      <c r="E41" s="206">
        <f>'Input Sheet'!B29</f>
        <v>0</v>
      </c>
      <c r="F41" s="207">
        <f t="shared" si="6"/>
        <v>0</v>
      </c>
      <c r="G41" s="206">
        <f>'Input Sheet'!C29</f>
        <v>39</v>
      </c>
      <c r="H41" s="207">
        <f t="shared" si="7"/>
        <v>1.0682385294464059E-4</v>
      </c>
      <c r="I41" s="207">
        <f t="shared" si="8"/>
        <v>0</v>
      </c>
      <c r="J41" s="190">
        <f t="shared" si="9"/>
        <v>-1.4014490789678062</v>
      </c>
      <c r="K41" s="208">
        <f t="shared" si="10"/>
        <v>0</v>
      </c>
      <c r="P41" s="1">
        <f t="shared" ca="1" si="0"/>
        <v>2.819145666381674E-4</v>
      </c>
      <c r="Q41" s="176">
        <f ca="1">RANK(P41,$P$14:$P$48)+COUNTIF($P$14:P41,P41)-1</f>
        <v>26</v>
      </c>
      <c r="R41" s="40">
        <v>22</v>
      </c>
    </row>
    <row r="42" spans="1:18">
      <c r="C42" s="213" t="s">
        <v>1780</v>
      </c>
      <c r="D42" s="40" t="s">
        <v>26</v>
      </c>
      <c r="E42" s="206">
        <f>'Input Sheet'!B30</f>
        <v>624</v>
      </c>
      <c r="F42" s="207">
        <f t="shared" si="6"/>
        <v>3.3942558746736295E-2</v>
      </c>
      <c r="G42" s="206">
        <f>'Input Sheet'!C30</f>
        <v>13038</v>
      </c>
      <c r="H42" s="207">
        <f t="shared" si="7"/>
        <v>3.5712035761339078E-2</v>
      </c>
      <c r="I42" s="207">
        <f t="shared" si="8"/>
        <v>4.7860101242521859E-2</v>
      </c>
      <c r="J42" s="190">
        <f t="shared" si="9"/>
        <v>-1.2928682022897902</v>
      </c>
      <c r="K42" s="208">
        <f t="shared" si="10"/>
        <v>95.045152210229432</v>
      </c>
      <c r="P42" s="1">
        <f t="shared" ca="1" si="0"/>
        <v>3.4671102544605044E-2</v>
      </c>
      <c r="Q42" s="176">
        <f ca="1">RANK(P42,$P$14:$P$48)+COUNTIF($P$14:P42,P42)-1</f>
        <v>12</v>
      </c>
      <c r="R42" s="40">
        <v>23</v>
      </c>
    </row>
    <row r="43" spans="1:18">
      <c r="C43" s="213" t="s">
        <v>1781</v>
      </c>
      <c r="D43" s="40" t="s">
        <v>27</v>
      </c>
      <c r="E43" s="206">
        <f>'Input Sheet'!B31</f>
        <v>468</v>
      </c>
      <c r="F43" s="207">
        <f t="shared" si="6"/>
        <v>2.5456919060052218E-2</v>
      </c>
      <c r="G43" s="206">
        <f>'Input Sheet'!C31</f>
        <v>9196</v>
      </c>
      <c r="H43" s="207">
        <f t="shared" si="7"/>
        <v>2.5188516709715766E-2</v>
      </c>
      <c r="I43" s="207">
        <f t="shared" si="8"/>
        <v>5.0891692040017401E-2</v>
      </c>
      <c r="J43" s="190">
        <f t="shared" si="9"/>
        <v>0.23224410813995397</v>
      </c>
      <c r="K43" s="208">
        <f t="shared" si="10"/>
        <v>101.06557425921361</v>
      </c>
      <c r="P43" s="1">
        <f t="shared" ca="1" si="0"/>
        <v>2.639164582355422E-2</v>
      </c>
      <c r="Q43" s="176">
        <f ca="1">RANK(P43,$P$14:$P$48)+COUNTIF($P$14:P43,P43)-1</f>
        <v>15</v>
      </c>
      <c r="R43" s="40">
        <v>24</v>
      </c>
    </row>
    <row r="44" spans="1:18">
      <c r="C44" s="213" t="s">
        <v>1782</v>
      </c>
      <c r="D44" s="40" t="s">
        <v>28</v>
      </c>
      <c r="E44" s="206">
        <f>'Input Sheet'!B32</f>
        <v>745</v>
      </c>
      <c r="F44" s="207">
        <f t="shared" si="6"/>
        <v>4.0524369016536117E-2</v>
      </c>
      <c r="G44" s="206">
        <f>'Input Sheet'!C32</f>
        <v>16500</v>
      </c>
      <c r="H44" s="207">
        <f t="shared" si="7"/>
        <v>4.5194707015040247E-2</v>
      </c>
      <c r="I44" s="207">
        <f t="shared" si="8"/>
        <v>4.5151515151515151E-2</v>
      </c>
      <c r="J44" s="190">
        <f t="shared" si="9"/>
        <v>-3.0483660854462484</v>
      </c>
      <c r="K44" s="208">
        <f t="shared" si="10"/>
        <v>89.666183703879526</v>
      </c>
      <c r="P44" s="1">
        <f t="shared" ca="1" si="0"/>
        <v>4.1313069290932897E-2</v>
      </c>
      <c r="Q44" s="176">
        <f ca="1">RANK(P44,$P$14:$P$48)+COUNTIF($P$14:P44,P44)-1</f>
        <v>11</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1</v>
      </c>
      <c r="F47" s="207">
        <f>IF($E$51=0,0,E47/$E$51)</f>
        <v>5.4395126196692775E-5</v>
      </c>
      <c r="G47" s="206">
        <f>'Input Sheet'!C33</f>
        <v>137</v>
      </c>
      <c r="H47" s="207">
        <f>IF($G$51=0,0,G47/$G$51)</f>
        <v>3.7525302188245541E-4</v>
      </c>
      <c r="I47" s="207">
        <f>IF(G47&gt;0,E47/G47,0)</f>
        <v>7.2992700729927005E-3</v>
      </c>
      <c r="J47" s="190">
        <f>IF(AND((SQRT((H47*(1-H47))/$E$51))&gt;0, $E$51&gt;0),(F47-H47)/(SQRT((H47*(1-H47))/$E$51)),0)</f>
        <v>-2.2462192141914312</v>
      </c>
      <c r="K47" s="208">
        <f>IF(AND(I47&gt;0,$I$51&gt;0),F47/H47*100,0)</f>
        <v>14.49558645092845</v>
      </c>
      <c r="P47" s="1">
        <f t="shared" ca="1" si="0"/>
        <v>5.7004109705757256E-4</v>
      </c>
      <c r="Q47" s="176">
        <f ca="1">RANK(P47,$P$14:$P$48)+COUNTIF($P$14:P47,P47)-1</f>
        <v>25</v>
      </c>
      <c r="R47" s="40">
        <v>60</v>
      </c>
    </row>
    <row r="48" spans="1:18">
      <c r="C48" s="205" t="s">
        <v>1785</v>
      </c>
      <c r="D48" s="40" t="s">
        <v>1786</v>
      </c>
      <c r="E48" s="206">
        <f>'Input Sheet'!B34</f>
        <v>55</v>
      </c>
      <c r="F48" s="207">
        <f>IF($E$51=0,0,E48/$E$51)</f>
        <v>2.9917319408181028E-3</v>
      </c>
      <c r="G48" s="206">
        <f>'Input Sheet'!C34</f>
        <v>1031</v>
      </c>
      <c r="H48" s="207">
        <f>IF($G$51=0,0,G48/$G$51)</f>
        <v>2.8239844201519088E-3</v>
      </c>
      <c r="I48" s="207">
        <f>IF(G48&gt;0,E48/G48,0)</f>
        <v>5.33462657613967E-2</v>
      </c>
      <c r="J48" s="190">
        <f>IF(AND((SQRT((H48*(1-H48))/$E$51))&gt;0, $E$51&gt;0),(F48-H48)/(SQRT((H48*(1-H48))/$E$51)),0)</f>
        <v>0.42860679837011784</v>
      </c>
      <c r="K48" s="208">
        <f>IF(AND(I48&gt;0,$I$51&gt;0),F48/H48*100,0)</f>
        <v>105.94010078345866</v>
      </c>
      <c r="P48" s="1">
        <f t="shared" ca="1" si="0"/>
        <v>3.5177624095626809E-3</v>
      </c>
      <c r="Q48" s="176">
        <f ca="1">RANK(P48,$P$14:$P$48)+COUNTIF($P$14:P48,P48)-1</f>
        <v>21</v>
      </c>
      <c r="R48" s="40">
        <v>61</v>
      </c>
    </row>
    <row r="49" spans="3:14">
      <c r="C49" s="205" t="s">
        <v>1787</v>
      </c>
      <c r="D49" s="40" t="s">
        <v>1788</v>
      </c>
      <c r="E49" s="206">
        <f>'Input Sheet'!B35</f>
        <v>244</v>
      </c>
      <c r="F49" s="207">
        <f>IF($E$51=0,0,E49/$E$51)</f>
        <v>1.3272410791993037E-2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18384</v>
      </c>
      <c r="F51" s="42"/>
      <c r="G51" s="220">
        <f>SUM(G14:G48)</f>
        <v>365087</v>
      </c>
      <c r="H51" s="17"/>
      <c r="I51" s="221">
        <f>IF(G51&gt;0,E51/G51,0)</f>
        <v>5.0355120834212119E-2</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71CE2-3769-41CA-80C2-D9A7914DD1EB}">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18</v>
      </c>
      <c r="C13" s="226" t="str">
        <f ca="1">INDEX('Wellbeing Acorn Type'!$C$14:$C$48,'Type Sorted'!B13)</f>
        <v>3.14</v>
      </c>
      <c r="D13" s="40" t="str">
        <f ca="1">INDEX('Wellbeing Acorn Type'!D$14:D$48,'Type Sorted'!$B13)</f>
        <v>Rooted Routines</v>
      </c>
      <c r="E13" s="40"/>
      <c r="F13" s="40"/>
      <c r="G13" s="40"/>
      <c r="H13" s="40"/>
      <c r="I13" s="40"/>
      <c r="J13" s="40"/>
      <c r="K13" s="40"/>
      <c r="L13" s="40"/>
      <c r="M13" s="40"/>
      <c r="N13" s="40"/>
      <c r="O13" s="40"/>
      <c r="P13" s="227">
        <f ca="1">INDEX('Wellbeing Acorn Type'!E$14:E$48,'Type Sorted'!$B13)</f>
        <v>1956</v>
      </c>
      <c r="Q13" s="207">
        <f ca="1">INDEX('Wellbeing Acorn Type'!F$14:F$48,'Type Sorted'!$B13)</f>
        <v>0.10639686684073107</v>
      </c>
      <c r="R13" s="227">
        <f ca="1">INDEX('Wellbeing Acorn Type'!G$14:G$48,'Type Sorted'!$B13)</f>
        <v>28018</v>
      </c>
      <c r="S13" s="207">
        <f ca="1">INDEX('Wellbeing Acorn Type'!H$14:H$48,'Type Sorted'!$B13)</f>
        <v>7.6743351584690769E-2</v>
      </c>
      <c r="T13" s="207">
        <f ca="1">INDEX('Wellbeing Acorn Type'!I$14:I$48,'Type Sorted'!$B13)</f>
        <v>6.9812263544864014E-2</v>
      </c>
      <c r="U13" s="228">
        <f ca="1">INDEX('Wellbeing Acorn Type'!J$14:J$48,'Type Sorted'!$B13)</f>
        <v>15.104786347258102</v>
      </c>
      <c r="V13" s="208">
        <f ca="1">INDEX('Wellbeing Acorn Type'!K$14:K$48,'Type Sorted'!$B13)</f>
        <v>138.63984911229207</v>
      </c>
      <c r="W13" s="208"/>
    </row>
    <row r="14" spans="1:28" ht="20.100000000000001" customHeight="1">
      <c r="A14" s="225">
        <v>2</v>
      </c>
      <c r="B14" s="225">
        <f ca="1">MATCH(A14,'Wellbeing Acorn Type'!$Q$14:$Q$48,0)</f>
        <v>26</v>
      </c>
      <c r="C14" s="226" t="str">
        <f ca="1">INDEX('Wellbeing Acorn Type'!$C$14:$C$48,'Type Sorted'!B14)</f>
        <v>4.20</v>
      </c>
      <c r="D14" s="40" t="str">
        <f ca="1">INDEX('Wellbeing Acorn Type'!D$14:D$48,'Type Sorted'!$B14)</f>
        <v>Perky Pensioners</v>
      </c>
      <c r="E14" s="40"/>
      <c r="F14" s="40"/>
      <c r="G14" s="40"/>
      <c r="H14" s="40"/>
      <c r="I14" s="40"/>
      <c r="J14" s="40"/>
      <c r="K14" s="40"/>
      <c r="L14" s="40"/>
      <c r="M14" s="40"/>
      <c r="N14" s="40"/>
      <c r="O14" s="40"/>
      <c r="P14" s="227">
        <f ca="1">INDEX('Wellbeing Acorn Type'!E$14:E$48,'Type Sorted'!$B14)</f>
        <v>1652</v>
      </c>
      <c r="Q14" s="207">
        <f ca="1">INDEX('Wellbeing Acorn Type'!F$14:F$48,'Type Sorted'!$B14)</f>
        <v>8.9860748476936467E-2</v>
      </c>
      <c r="R14" s="227">
        <f ca="1">INDEX('Wellbeing Acorn Type'!G$14:G$48,'Type Sorted'!$B14)</f>
        <v>30121</v>
      </c>
      <c r="S14" s="207">
        <f ca="1">INDEX('Wellbeing Acorn Type'!H$14:H$48,'Type Sorted'!$B14)</f>
        <v>8.2503622424244083E-2</v>
      </c>
      <c r="T14" s="207">
        <f ca="1">INDEX('Wellbeing Acorn Type'!I$14:I$48,'Type Sorted'!$B14)</f>
        <v>5.4845456658145483E-2</v>
      </c>
      <c r="U14" s="228">
        <f ca="1">INDEX('Wellbeing Acorn Type'!J$14:J$48,'Type Sorted'!$B14)</f>
        <v>3.6256803679069947</v>
      </c>
      <c r="V14" s="208">
        <f ca="1">INDEX('Wellbeing Acorn Type'!K$14:K$48,'Type Sorted'!$B14)</f>
        <v>108.91733700474522</v>
      </c>
      <c r="W14" s="208"/>
    </row>
    <row r="15" spans="1:28" ht="20.100000000000001" customHeight="1">
      <c r="A15" s="225">
        <v>3</v>
      </c>
      <c r="B15" s="225">
        <f ca="1">MATCH(A15,'Wellbeing Acorn Type'!$Q$14:$Q$48,0)</f>
        <v>4</v>
      </c>
      <c r="C15" s="226" t="str">
        <f ca="1">INDEX('Wellbeing Acorn Type'!$C$14:$C$48,'Type Sorted'!B15)</f>
        <v>1.4</v>
      </c>
      <c r="D15" s="40" t="str">
        <f ca="1">INDEX('Wellbeing Acorn Type'!D$14:D$48,'Type Sorted'!$B15)</f>
        <v>Elderly Ailments</v>
      </c>
      <c r="E15" s="40"/>
      <c r="F15" s="40"/>
      <c r="G15" s="40"/>
      <c r="H15" s="40"/>
      <c r="I15" s="40"/>
      <c r="J15" s="40"/>
      <c r="K15" s="40"/>
      <c r="L15" s="40"/>
      <c r="M15" s="40"/>
      <c r="N15" s="40"/>
      <c r="O15" s="40"/>
      <c r="P15" s="227">
        <f ca="1">INDEX('Wellbeing Acorn Type'!E$14:E$48,'Type Sorted'!$B15)</f>
        <v>1641</v>
      </c>
      <c r="Q15" s="207">
        <f ca="1">INDEX('Wellbeing Acorn Type'!F$14:F$48,'Type Sorted'!$B15)</f>
        <v>8.9262402088772841E-2</v>
      </c>
      <c r="R15" s="227">
        <f ca="1">INDEX('Wellbeing Acorn Type'!G$14:G$48,'Type Sorted'!$B15)</f>
        <v>27890</v>
      </c>
      <c r="S15" s="207">
        <f ca="1">INDEX('Wellbeing Acorn Type'!H$14:H$48,'Type Sorted'!$B15)</f>
        <v>7.6392750221180153E-2</v>
      </c>
      <c r="T15" s="207">
        <f ca="1">INDEX('Wellbeing Acorn Type'!I$14:I$48,'Type Sorted'!$B15)</f>
        <v>5.8838293295087843E-2</v>
      </c>
      <c r="U15" s="228">
        <f ca="1">INDEX('Wellbeing Acorn Type'!J$14:J$48,'Type Sorted'!$B15)</f>
        <v>6.56926929745915</v>
      </c>
      <c r="V15" s="208">
        <f ca="1">INDEX('Wellbeing Acorn Type'!K$14:K$48,'Type Sorted'!$B15)</f>
        <v>116.84669269051204</v>
      </c>
      <c r="W15" s="208"/>
    </row>
    <row r="16" spans="1:28" ht="20.100000000000001" customHeight="1">
      <c r="A16" s="225">
        <v>4</v>
      </c>
      <c r="B16" s="225">
        <f ca="1">MATCH(A16,'Wellbeing Acorn Type'!$Q$14:$Q$48,0)</f>
        <v>20</v>
      </c>
      <c r="C16" s="226" t="str">
        <f ca="1">INDEX('Wellbeing Acorn Type'!$C$14:$C$48,'Type Sorted'!B16)</f>
        <v>3.16</v>
      </c>
      <c r="D16" s="40" t="str">
        <f ca="1">INDEX('Wellbeing Acorn Type'!D$14:D$48,'Type Sorted'!$B16)</f>
        <v>Countryside Concerns</v>
      </c>
      <c r="E16" s="40"/>
      <c r="F16" s="40"/>
      <c r="G16" s="40"/>
      <c r="H16" s="40"/>
      <c r="I16" s="40"/>
      <c r="J16" s="40"/>
      <c r="K16" s="40"/>
      <c r="L16" s="40"/>
      <c r="M16" s="40"/>
      <c r="N16" s="40"/>
      <c r="O16" s="40"/>
      <c r="P16" s="227">
        <f ca="1">INDEX('Wellbeing Acorn Type'!E$14:E$48,'Type Sorted'!$B16)</f>
        <v>1599</v>
      </c>
      <c r="Q16" s="207">
        <f ca="1">INDEX('Wellbeing Acorn Type'!F$14:F$48,'Type Sorted'!$B16)</f>
        <v>8.6977806788511747E-2</v>
      </c>
      <c r="R16" s="227">
        <f ca="1">INDEX('Wellbeing Acorn Type'!G$14:G$48,'Type Sorted'!$B16)</f>
        <v>27075</v>
      </c>
      <c r="S16" s="207">
        <f ca="1">INDEX('Wellbeing Acorn Type'!H$14:H$48,'Type Sorted'!$B16)</f>
        <v>7.4160405601952417E-2</v>
      </c>
      <c r="T16" s="207">
        <f ca="1">INDEX('Wellbeing Acorn Type'!I$14:I$48,'Type Sorted'!$B16)</f>
        <v>5.9058171745152356E-2</v>
      </c>
      <c r="U16" s="228">
        <f ca="1">INDEX('Wellbeing Acorn Type'!J$14:J$48,'Type Sorted'!$B16)</f>
        <v>6.6323289859359136</v>
      </c>
      <c r="V16" s="208">
        <f ca="1">INDEX('Wellbeing Acorn Type'!K$14:K$48,'Type Sorted'!$B16)</f>
        <v>117.2833482806921</v>
      </c>
      <c r="W16" s="208"/>
    </row>
    <row r="17" spans="1:23" ht="20.100000000000001" customHeight="1">
      <c r="A17" s="225">
        <v>5</v>
      </c>
      <c r="B17" s="225">
        <f ca="1">MATCH(A17,'Wellbeing Acorn Type'!$Q$14:$Q$48,0)</f>
        <v>25</v>
      </c>
      <c r="C17" s="226" t="str">
        <f ca="1">INDEX('Wellbeing Acorn Type'!$C$14:$C$48,'Type Sorted'!B17)</f>
        <v>4.19</v>
      </c>
      <c r="D17" s="40" t="str">
        <f ca="1">INDEX('Wellbeing Acorn Type'!D$14:D$48,'Type Sorted'!$B17)</f>
        <v>Relishing Retirement</v>
      </c>
      <c r="E17" s="40"/>
      <c r="F17" s="40"/>
      <c r="G17" s="40"/>
      <c r="H17" s="40"/>
      <c r="I17" s="40"/>
      <c r="J17" s="40"/>
      <c r="K17" s="40"/>
      <c r="L17" s="40"/>
      <c r="M17" s="40"/>
      <c r="N17" s="40"/>
      <c r="O17" s="40"/>
      <c r="P17" s="227">
        <f ca="1">INDEX('Wellbeing Acorn Type'!E$14:E$48,'Type Sorted'!$B17)</f>
        <v>1555</v>
      </c>
      <c r="Q17" s="207">
        <f ca="1">INDEX('Wellbeing Acorn Type'!F$14:F$48,'Type Sorted'!$B17)</f>
        <v>8.4584421235857271E-2</v>
      </c>
      <c r="R17" s="227">
        <f ca="1">INDEX('Wellbeing Acorn Type'!G$14:G$48,'Type Sorted'!$B17)</f>
        <v>38899</v>
      </c>
      <c r="S17" s="207">
        <f ca="1">INDEX('Wellbeing Acorn Type'!H$14:H$48,'Type Sorted'!$B17)</f>
        <v>0.1065472065562455</v>
      </c>
      <c r="T17" s="207">
        <f ca="1">INDEX('Wellbeing Acorn Type'!I$14:I$48,'Type Sorted'!$B17)</f>
        <v>3.9975320702331681E-2</v>
      </c>
      <c r="U17" s="228">
        <f ca="1">INDEX('Wellbeing Acorn Type'!J$14:J$48,'Type Sorted'!$B17)</f>
        <v>-9.6516281785073641</v>
      </c>
      <c r="V17" s="208">
        <f ca="1">INDEX('Wellbeing Acorn Type'!K$14:K$48,'Type Sorted'!$B17)</f>
        <v>79.3868032487607</v>
      </c>
      <c r="W17" s="208"/>
    </row>
    <row r="18" spans="1:23" ht="20.100000000000001" customHeight="1">
      <c r="A18" s="225">
        <v>6</v>
      </c>
      <c r="B18" s="225">
        <f ca="1">MATCH(A18,'Wellbeing Acorn Type'!$Q$14:$Q$48,0)</f>
        <v>21</v>
      </c>
      <c r="C18" s="226" t="str">
        <f ca="1">INDEX('Wellbeing Acorn Type'!$C$14:$C$48,'Type Sorted'!B18)</f>
        <v>3.17</v>
      </c>
      <c r="D18" s="40" t="str">
        <f ca="1">INDEX('Wellbeing Acorn Type'!D$14:D$48,'Type Sorted'!$B18)</f>
        <v>Everthing in Moderation</v>
      </c>
      <c r="E18" s="40"/>
      <c r="F18" s="40"/>
      <c r="G18" s="40"/>
      <c r="H18" s="40"/>
      <c r="I18" s="40"/>
      <c r="J18" s="40"/>
      <c r="K18" s="40"/>
      <c r="L18" s="40"/>
      <c r="M18" s="40"/>
      <c r="N18" s="40"/>
      <c r="O18" s="40"/>
      <c r="P18" s="227">
        <f ca="1">INDEX('Wellbeing Acorn Type'!E$14:E$48,'Type Sorted'!$B18)</f>
        <v>1363</v>
      </c>
      <c r="Q18" s="207">
        <f ca="1">INDEX('Wellbeing Acorn Type'!F$14:F$48,'Type Sorted'!$B18)</f>
        <v>7.4140557006092248E-2</v>
      </c>
      <c r="R18" s="227">
        <f ca="1">INDEX('Wellbeing Acorn Type'!G$14:G$48,'Type Sorted'!$B18)</f>
        <v>29772</v>
      </c>
      <c r="S18" s="207">
        <f ca="1">INDEX('Wellbeing Acorn Type'!H$14:H$48,'Type Sorted'!$B18)</f>
        <v>8.1547685894047178E-2</v>
      </c>
      <c r="T18" s="207">
        <f ca="1">INDEX('Wellbeing Acorn Type'!I$14:I$48,'Type Sorted'!$B18)</f>
        <v>4.5781270992879215E-2</v>
      </c>
      <c r="U18" s="228">
        <f ca="1">INDEX('Wellbeing Acorn Type'!J$14:J$48,'Type Sorted'!$B18)</f>
        <v>-3.6697440944557598</v>
      </c>
      <c r="V18" s="208">
        <f ca="1">INDEX('Wellbeing Acorn Type'!K$14:K$48,'Type Sorted'!$B18)</f>
        <v>90.916812896960892</v>
      </c>
      <c r="W18" s="208"/>
    </row>
    <row r="19" spans="1:23" ht="20.100000000000001" customHeight="1">
      <c r="A19" s="225">
        <v>7</v>
      </c>
      <c r="B19" s="225">
        <f ca="1">MATCH(A19,'Wellbeing Acorn Type'!$Q$14:$Q$48,0)</f>
        <v>2</v>
      </c>
      <c r="C19" s="226" t="str">
        <f ca="1">INDEX('Wellbeing Acorn Type'!$C$14:$C$48,'Type Sorted'!B19)</f>
        <v>1.2</v>
      </c>
      <c r="D19" s="40" t="str">
        <f ca="1">INDEX('Wellbeing Acorn Type'!D$14:D$48,'Type Sorted'!$B19)</f>
        <v>Poorly Pensioners</v>
      </c>
      <c r="E19" s="40"/>
      <c r="F19" s="40"/>
      <c r="G19" s="40"/>
      <c r="H19" s="40"/>
      <c r="I19" s="40"/>
      <c r="J19" s="40"/>
      <c r="K19" s="40"/>
      <c r="L19" s="40"/>
      <c r="M19" s="40"/>
      <c r="N19" s="40"/>
      <c r="O19" s="40"/>
      <c r="P19" s="227">
        <f ca="1">INDEX('Wellbeing Acorn Type'!E$14:E$48,'Type Sorted'!$B19)</f>
        <v>1268</v>
      </c>
      <c r="Q19" s="207">
        <f ca="1">INDEX('Wellbeing Acorn Type'!F$14:F$48,'Type Sorted'!$B19)</f>
        <v>6.8973020017406447E-2</v>
      </c>
      <c r="R19" s="227">
        <f ca="1">INDEX('Wellbeing Acorn Type'!G$14:G$48,'Type Sorted'!$B19)</f>
        <v>27866</v>
      </c>
      <c r="S19" s="207">
        <f ca="1">INDEX('Wellbeing Acorn Type'!H$14:H$48,'Type Sorted'!$B19)</f>
        <v>7.6327012465521912E-2</v>
      </c>
      <c r="T19" s="207">
        <f ca="1">INDEX('Wellbeing Acorn Type'!I$14:I$48,'Type Sorted'!$B19)</f>
        <v>4.5503480944520204E-2</v>
      </c>
      <c r="U19" s="228">
        <f ca="1">INDEX('Wellbeing Acorn Type'!J$14:J$48,'Type Sorted'!$B19)</f>
        <v>-3.7553025466450447</v>
      </c>
      <c r="V19" s="208">
        <f ca="1">INDEX('Wellbeing Acorn Type'!K$14:K$48,'Type Sorted'!$B19)</f>
        <v>90.365150933377123</v>
      </c>
      <c r="W19" s="208"/>
    </row>
    <row r="20" spans="1:23" ht="20.100000000000001" customHeight="1">
      <c r="A20" s="225">
        <v>8</v>
      </c>
      <c r="B20" s="225">
        <f ca="1">MATCH(A20,'Wellbeing Acorn Type'!$Q$14:$Q$48,0)</f>
        <v>12</v>
      </c>
      <c r="C20" s="226" t="str">
        <f ca="1">INDEX('Wellbeing Acorn Type'!$C$14:$C$48,'Type Sorted'!B20)</f>
        <v>2.10</v>
      </c>
      <c r="D20" s="40" t="str">
        <f ca="1">INDEX('Wellbeing Acorn Type'!D$14:D$48,'Type Sorted'!$B20)</f>
        <v>Respiratory Risks</v>
      </c>
      <c r="E20" s="40"/>
      <c r="F20" s="40"/>
      <c r="G20" s="40"/>
      <c r="H20" s="40"/>
      <c r="I20" s="40"/>
      <c r="J20" s="40"/>
      <c r="K20" s="40"/>
      <c r="L20" s="40"/>
      <c r="M20" s="40"/>
      <c r="N20" s="40"/>
      <c r="O20" s="40"/>
      <c r="P20" s="227">
        <f ca="1">INDEX('Wellbeing Acorn Type'!E$14:E$48,'Type Sorted'!$B20)</f>
        <v>1147</v>
      </c>
      <c r="Q20" s="207">
        <f ca="1">INDEX('Wellbeing Acorn Type'!F$14:F$48,'Type Sorted'!$B20)</f>
        <v>6.2391209747606612E-2</v>
      </c>
      <c r="R20" s="227">
        <f ca="1">INDEX('Wellbeing Acorn Type'!G$14:G$48,'Type Sorted'!$B20)</f>
        <v>19324</v>
      </c>
      <c r="S20" s="207">
        <f ca="1">INDEX('Wellbeing Acorn Type'!H$14:H$48,'Type Sorted'!$B20)</f>
        <v>5.2929849597493202E-2</v>
      </c>
      <c r="T20" s="207">
        <f ca="1">INDEX('Wellbeing Acorn Type'!I$14:I$48,'Type Sorted'!$B20)</f>
        <v>5.9356240943903953E-2</v>
      </c>
      <c r="U20" s="228">
        <f ca="1">INDEX('Wellbeing Acorn Type'!J$14:J$48,'Type Sorted'!$B20)</f>
        <v>5.7297038555511568</v>
      </c>
      <c r="V20" s="208">
        <f ca="1">INDEX('Wellbeing Acorn Type'!K$14:K$48,'Type Sorted'!$B20)</f>
        <v>117.8752825146163</v>
      </c>
      <c r="W20" s="208"/>
    </row>
    <row r="21" spans="1:23" ht="20.100000000000001" customHeight="1">
      <c r="A21" s="225">
        <v>9</v>
      </c>
      <c r="B21" s="225">
        <f ca="1">MATCH(A21,'Wellbeing Acorn Type'!$Q$14:$Q$48,0)</f>
        <v>11</v>
      </c>
      <c r="C21" s="226" t="str">
        <f ca="1">INDEX('Wellbeing Acorn Type'!$C$14:$C$48,'Type Sorted'!B21)</f>
        <v>2.9</v>
      </c>
      <c r="D21" s="40" t="str">
        <f ca="1">INDEX('Wellbeing Acorn Type'!D$14:D$48,'Type Sorted'!$B21)</f>
        <v>Everyday Excesses</v>
      </c>
      <c r="E21" s="40"/>
      <c r="F21" s="40"/>
      <c r="G21" s="40"/>
      <c r="H21" s="40"/>
      <c r="I21" s="40"/>
      <c r="J21" s="40"/>
      <c r="K21" s="40"/>
      <c r="L21" s="40"/>
      <c r="M21" s="40"/>
      <c r="N21" s="40"/>
      <c r="O21" s="40"/>
      <c r="P21" s="227">
        <f ca="1">INDEX('Wellbeing Acorn Type'!E$14:E$48,'Type Sorted'!$B21)</f>
        <v>899</v>
      </c>
      <c r="Q21" s="207">
        <f ca="1">INDEX('Wellbeing Acorn Type'!F$14:F$48,'Type Sorted'!$B21)</f>
        <v>4.8901218450826803E-2</v>
      </c>
      <c r="R21" s="227">
        <f ca="1">INDEX('Wellbeing Acorn Type'!G$14:G$48,'Type Sorted'!$B21)</f>
        <v>18420</v>
      </c>
      <c r="S21" s="207">
        <f ca="1">INDEX('Wellbeing Acorn Type'!H$14:H$48,'Type Sorted'!$B21)</f>
        <v>5.045372746769948E-2</v>
      </c>
      <c r="T21" s="207">
        <f ca="1">INDEX('Wellbeing Acorn Type'!I$14:I$48,'Type Sorted'!$B21)</f>
        <v>4.8805646036916395E-2</v>
      </c>
      <c r="U21" s="228">
        <f ca="1">INDEX('Wellbeing Acorn Type'!J$14:J$48,'Type Sorted'!$B21)</f>
        <v>-0.96172175825885176</v>
      </c>
      <c r="V21" s="208">
        <f ca="1">INDEX('Wellbeing Acorn Type'!K$14:K$48,'Type Sorted'!$B21)</f>
        <v>96.922905214750301</v>
      </c>
      <c r="W21" s="208"/>
    </row>
    <row r="22" spans="1:23" ht="20.100000000000001" customHeight="1">
      <c r="A22" s="225">
        <v>10</v>
      </c>
      <c r="B22" s="225">
        <f ca="1">MATCH(A22,'Wellbeing Acorn Type'!$Q$14:$Q$48,0)</f>
        <v>5</v>
      </c>
      <c r="C22" s="226" t="str">
        <f ca="1">INDEX('Wellbeing Acorn Type'!$C$14:$C$48,'Type Sorted'!B22)</f>
        <v>1.5</v>
      </c>
      <c r="D22" s="40" t="str">
        <f ca="1">INDEX('Wellbeing Acorn Type'!D$14:D$48,'Type Sorted'!$B22)</f>
        <v>Countryside Complacency</v>
      </c>
      <c r="E22" s="40"/>
      <c r="F22" s="40"/>
      <c r="G22" s="40"/>
      <c r="H22" s="40"/>
      <c r="I22" s="40"/>
      <c r="J22" s="40"/>
      <c r="K22" s="40"/>
      <c r="L22" s="40"/>
      <c r="M22" s="40"/>
      <c r="N22" s="40"/>
      <c r="O22" s="40"/>
      <c r="P22" s="227">
        <f ca="1">INDEX('Wellbeing Acorn Type'!E$14:E$48,'Type Sorted'!$B22)</f>
        <v>786</v>
      </c>
      <c r="Q22" s="207">
        <f ca="1">INDEX('Wellbeing Acorn Type'!F$14:F$48,'Type Sorted'!$B22)</f>
        <v>4.2754569190600521E-2</v>
      </c>
      <c r="R22" s="227">
        <f ca="1">INDEX('Wellbeing Acorn Type'!G$14:G$48,'Type Sorted'!$B22)</f>
        <v>16193</v>
      </c>
      <c r="S22" s="207">
        <f ca="1">INDEX('Wellbeing Acorn Type'!H$14:H$48,'Type Sorted'!$B22)</f>
        <v>4.4353811557245257E-2</v>
      </c>
      <c r="T22" s="207">
        <f ca="1">INDEX('Wellbeing Acorn Type'!I$14:I$48,'Type Sorted'!$B22)</f>
        <v>4.85394923732477E-2</v>
      </c>
      <c r="U22" s="228">
        <f ca="1">INDEX('Wellbeing Acorn Type'!J$14:J$48,'Type Sorted'!$B22)</f>
        <v>-1.0532228013982139</v>
      </c>
      <c r="V22" s="208">
        <f ca="1">INDEX('Wellbeing Acorn Type'!K$14:K$48,'Type Sorted'!$B22)</f>
        <v>96.394351893341394</v>
      </c>
      <c r="W22" s="208"/>
    </row>
    <row r="23" spans="1:23" ht="20.100000000000001" customHeight="1">
      <c r="A23" s="225">
        <v>11</v>
      </c>
      <c r="B23" s="225">
        <f ca="1">MATCH(A23,'Wellbeing Acorn Type'!$Q$14:$Q$48,0)</f>
        <v>31</v>
      </c>
      <c r="C23" s="226" t="str">
        <f ca="1">INDEX('Wellbeing Acorn Type'!$C$14:$C$48,'Type Sorted'!B23)</f>
        <v>4.25</v>
      </c>
      <c r="D23" s="40" t="str">
        <f ca="1">INDEX('Wellbeing Acorn Type'!D$14:D$48,'Type Sorted'!$B23)</f>
        <v>Healthy, Wealthy &amp; Wine</v>
      </c>
      <c r="E23" s="40"/>
      <c r="F23" s="40"/>
      <c r="G23" s="40"/>
      <c r="H23" s="40"/>
      <c r="I23" s="40"/>
      <c r="J23" s="40"/>
      <c r="K23" s="40"/>
      <c r="L23" s="40"/>
      <c r="M23" s="40"/>
      <c r="N23" s="40"/>
      <c r="O23" s="40"/>
      <c r="P23" s="227">
        <f ca="1">INDEX('Wellbeing Acorn Type'!E$14:E$48,'Type Sorted'!$B23)</f>
        <v>745</v>
      </c>
      <c r="Q23" s="207">
        <f ca="1">INDEX('Wellbeing Acorn Type'!F$14:F$48,'Type Sorted'!$B23)</f>
        <v>4.0524369016536117E-2</v>
      </c>
      <c r="R23" s="227">
        <f ca="1">INDEX('Wellbeing Acorn Type'!G$14:G$48,'Type Sorted'!$B23)</f>
        <v>16500</v>
      </c>
      <c r="S23" s="207">
        <f ca="1">INDEX('Wellbeing Acorn Type'!H$14:H$48,'Type Sorted'!$B23)</f>
        <v>4.5194707015040247E-2</v>
      </c>
      <c r="T23" s="207">
        <f ca="1">INDEX('Wellbeing Acorn Type'!I$14:I$48,'Type Sorted'!$B23)</f>
        <v>4.5151515151515151E-2</v>
      </c>
      <c r="U23" s="228">
        <f ca="1">INDEX('Wellbeing Acorn Type'!J$14:J$48,'Type Sorted'!$B23)</f>
        <v>-3.0483660854462484</v>
      </c>
      <c r="V23" s="208">
        <f ca="1">INDEX('Wellbeing Acorn Type'!K$14:K$48,'Type Sorted'!$B23)</f>
        <v>89.666183703879526</v>
      </c>
      <c r="W23" s="208"/>
    </row>
    <row r="24" spans="1:23" ht="20.100000000000001" customHeight="1">
      <c r="A24" s="225">
        <v>12</v>
      </c>
      <c r="B24" s="225">
        <f ca="1">MATCH(A24,'Wellbeing Acorn Type'!$Q$14:$Q$48,0)</f>
        <v>29</v>
      </c>
      <c r="C24" s="226" t="str">
        <f ca="1">INDEX('Wellbeing Acorn Type'!$C$14:$C$48,'Type Sorted'!B24)</f>
        <v>4.23</v>
      </c>
      <c r="D24" s="40" t="str">
        <f ca="1">INDEX('Wellbeing Acorn Type'!D$14:D$48,'Type Sorted'!$B24)</f>
        <v>Happy Families</v>
      </c>
      <c r="E24" s="40"/>
      <c r="F24" s="40"/>
      <c r="G24" s="40"/>
      <c r="H24" s="40"/>
      <c r="I24" s="40"/>
      <c r="J24" s="40"/>
      <c r="K24" s="40"/>
      <c r="L24" s="40"/>
      <c r="M24" s="40"/>
      <c r="N24" s="40"/>
      <c r="O24" s="40"/>
      <c r="P24" s="227">
        <f ca="1">INDEX('Wellbeing Acorn Type'!E$14:E$48,'Type Sorted'!$B24)</f>
        <v>624</v>
      </c>
      <c r="Q24" s="207">
        <f ca="1">INDEX('Wellbeing Acorn Type'!F$14:F$48,'Type Sorted'!$B24)</f>
        <v>3.3942558746736295E-2</v>
      </c>
      <c r="R24" s="227">
        <f ca="1">INDEX('Wellbeing Acorn Type'!G$14:G$48,'Type Sorted'!$B24)</f>
        <v>13038</v>
      </c>
      <c r="S24" s="207">
        <f ca="1">INDEX('Wellbeing Acorn Type'!H$14:H$48,'Type Sorted'!$B24)</f>
        <v>3.5712035761339078E-2</v>
      </c>
      <c r="T24" s="207">
        <f ca="1">INDEX('Wellbeing Acorn Type'!I$14:I$48,'Type Sorted'!$B24)</f>
        <v>4.7860101242521859E-2</v>
      </c>
      <c r="U24" s="228">
        <f ca="1">INDEX('Wellbeing Acorn Type'!J$14:J$48,'Type Sorted'!$B24)</f>
        <v>-1.2928682022897902</v>
      </c>
      <c r="V24" s="208">
        <f ca="1">INDEX('Wellbeing Acorn Type'!K$14:K$48,'Type Sorted'!$B24)</f>
        <v>95.045152210229432</v>
      </c>
      <c r="W24" s="208"/>
    </row>
    <row r="25" spans="1:23" ht="20.100000000000001" customHeight="1">
      <c r="A25" s="225">
        <v>13</v>
      </c>
      <c r="B25" s="225">
        <f ca="1">MATCH(A25,'Wellbeing Acorn Type'!$Q$14:$Q$48,0)</f>
        <v>3</v>
      </c>
      <c r="C25" s="226" t="str">
        <f ca="1">INDEX('Wellbeing Acorn Type'!$C$14:$C$48,'Type Sorted'!B25)</f>
        <v>1.3</v>
      </c>
      <c r="D25" s="40" t="str">
        <f ca="1">INDEX('Wellbeing Acorn Type'!D$14:D$48,'Type Sorted'!$B25)</f>
        <v>Hardship Heartlands</v>
      </c>
      <c r="E25" s="40"/>
      <c r="F25" s="40"/>
      <c r="G25" s="40"/>
      <c r="H25" s="40"/>
      <c r="I25" s="40"/>
      <c r="J25" s="40"/>
      <c r="K25" s="40"/>
      <c r="L25" s="40"/>
      <c r="M25" s="40"/>
      <c r="N25" s="40"/>
      <c r="O25" s="40"/>
      <c r="P25" s="227">
        <f ca="1">INDEX('Wellbeing Acorn Type'!E$14:E$48,'Type Sorted'!$B25)</f>
        <v>530</v>
      </c>
      <c r="Q25" s="207">
        <f ca="1">INDEX('Wellbeing Acorn Type'!F$14:F$48,'Type Sorted'!$B25)</f>
        <v>2.8829416884247172E-2</v>
      </c>
      <c r="R25" s="227">
        <f ca="1">INDEX('Wellbeing Acorn Type'!G$14:G$48,'Type Sorted'!$B25)</f>
        <v>15850</v>
      </c>
      <c r="S25" s="207">
        <f ca="1">INDEX('Wellbeing Acorn Type'!H$14:H$48,'Type Sorted'!$B25)</f>
        <v>4.3414309465962905E-2</v>
      </c>
      <c r="T25" s="207">
        <f ca="1">INDEX('Wellbeing Acorn Type'!I$14:I$48,'Type Sorted'!$B25)</f>
        <v>3.3438485804416405E-2</v>
      </c>
      <c r="U25" s="228">
        <f ca="1">INDEX('Wellbeing Acorn Type'!J$14:J$48,'Type Sorted'!$B25)</f>
        <v>-9.7038673617841109</v>
      </c>
      <c r="V25" s="208">
        <f ca="1">INDEX('Wellbeing Acorn Type'!K$14:K$48,'Type Sorted'!$B25)</f>
        <v>66.40533326195046</v>
      </c>
      <c r="W25" s="208"/>
    </row>
    <row r="26" spans="1:23" ht="20.100000000000001" customHeight="1">
      <c r="A26" s="225">
        <v>14</v>
      </c>
      <c r="B26" s="225">
        <f ca="1">MATCH(A26,'Wellbeing Acorn Type'!$Q$14:$Q$48,0)</f>
        <v>27</v>
      </c>
      <c r="C26" s="226" t="str">
        <f ca="1">INDEX('Wellbeing Acorn Type'!$C$14:$C$48,'Type Sorted'!B26)</f>
        <v>4.21</v>
      </c>
      <c r="D26" s="40" t="str">
        <f ca="1">INDEX('Wellbeing Acorn Type'!D$14:D$48,'Type Sorted'!$B26)</f>
        <v>Sensible Seniors</v>
      </c>
      <c r="E26" s="40"/>
      <c r="F26" s="40"/>
      <c r="G26" s="40"/>
      <c r="H26" s="40"/>
      <c r="I26" s="40"/>
      <c r="J26" s="40"/>
      <c r="K26" s="40"/>
      <c r="L26" s="40"/>
      <c r="M26" s="40"/>
      <c r="N26" s="40"/>
      <c r="O26" s="40"/>
      <c r="P26" s="227">
        <f ca="1">INDEX('Wellbeing Acorn Type'!E$14:E$48,'Type Sorted'!$B26)</f>
        <v>517</v>
      </c>
      <c r="Q26" s="207">
        <f ca="1">INDEX('Wellbeing Acorn Type'!F$14:F$48,'Type Sorted'!$B26)</f>
        <v>2.8122280243690165E-2</v>
      </c>
      <c r="R26" s="227">
        <f ca="1">INDEX('Wellbeing Acorn Type'!G$14:G$48,'Type Sorted'!$B26)</f>
        <v>9614</v>
      </c>
      <c r="S26" s="207">
        <f ca="1">INDEX('Wellbeing Acorn Type'!H$14:H$48,'Type Sorted'!$B26)</f>
        <v>2.633344928743012E-2</v>
      </c>
      <c r="T26" s="207">
        <f ca="1">INDEX('Wellbeing Acorn Type'!I$14:I$48,'Type Sorted'!$B26)</f>
        <v>5.3775743707093822E-2</v>
      </c>
      <c r="U26" s="228">
        <f ca="1">INDEX('Wellbeing Acorn Type'!J$14:J$48,'Type Sorted'!$B26)</f>
        <v>1.5147128432782346</v>
      </c>
      <c r="V26" s="208">
        <f ca="1">INDEX('Wellbeing Acorn Type'!K$14:K$48,'Type Sorted'!$B26)</f>
        <v>106.79299903607355</v>
      </c>
      <c r="W26" s="208"/>
    </row>
    <row r="27" spans="1:23" ht="20.100000000000001" customHeight="1">
      <c r="A27" s="225">
        <v>15</v>
      </c>
      <c r="B27" s="225">
        <f ca="1">MATCH(A27,'Wellbeing Acorn Type'!$Q$14:$Q$48,0)</f>
        <v>30</v>
      </c>
      <c r="C27" s="226" t="str">
        <f ca="1">INDEX('Wellbeing Acorn Type'!$C$14:$C$48,'Type Sorted'!B27)</f>
        <v>4.24</v>
      </c>
      <c r="D27" s="40" t="str">
        <f ca="1">INDEX('Wellbeing Acorn Type'!D$14:D$48,'Type Sorted'!$B27)</f>
        <v>Five-A-Day Greys</v>
      </c>
      <c r="E27" s="40"/>
      <c r="F27" s="40"/>
      <c r="G27" s="40"/>
      <c r="H27" s="40"/>
      <c r="I27" s="40"/>
      <c r="J27" s="40"/>
      <c r="K27" s="40"/>
      <c r="L27" s="40"/>
      <c r="M27" s="40"/>
      <c r="N27" s="40"/>
      <c r="O27" s="40"/>
      <c r="P27" s="227">
        <f ca="1">INDEX('Wellbeing Acorn Type'!E$14:E$48,'Type Sorted'!$B27)</f>
        <v>468</v>
      </c>
      <c r="Q27" s="207">
        <f ca="1">INDEX('Wellbeing Acorn Type'!F$14:F$48,'Type Sorted'!$B27)</f>
        <v>2.5456919060052218E-2</v>
      </c>
      <c r="R27" s="227">
        <f ca="1">INDEX('Wellbeing Acorn Type'!G$14:G$48,'Type Sorted'!$B27)</f>
        <v>9196</v>
      </c>
      <c r="S27" s="207">
        <f ca="1">INDEX('Wellbeing Acorn Type'!H$14:H$48,'Type Sorted'!$B27)</f>
        <v>2.5188516709715766E-2</v>
      </c>
      <c r="T27" s="207">
        <f ca="1">INDEX('Wellbeing Acorn Type'!I$14:I$48,'Type Sorted'!$B27)</f>
        <v>5.0891692040017401E-2</v>
      </c>
      <c r="U27" s="228">
        <f ca="1">INDEX('Wellbeing Acorn Type'!J$14:J$48,'Type Sorted'!$B27)</f>
        <v>0.23224410813995397</v>
      </c>
      <c r="V27" s="208">
        <f ca="1">INDEX('Wellbeing Acorn Type'!K$14:K$48,'Type Sorted'!$B27)</f>
        <v>101.06557425921361</v>
      </c>
      <c r="W27" s="208"/>
    </row>
    <row r="28" spans="1:23" ht="20.100000000000001" customHeight="1">
      <c r="A28" s="225">
        <v>16</v>
      </c>
      <c r="B28" s="225">
        <f ca="1">MATCH(A28,'Wellbeing Acorn Type'!$Q$14:$Q$48,0)</f>
        <v>8</v>
      </c>
      <c r="C28" s="226" t="str">
        <f ca="1">INDEX('Wellbeing Acorn Type'!$C$14:$C$48,'Type Sorted'!B28)</f>
        <v>2.6</v>
      </c>
      <c r="D28" s="40" t="str">
        <f ca="1">INDEX('Wellbeing Acorn Type'!D$14:D$48,'Type Sorted'!$B28)</f>
        <v>Dangerous Dependencies</v>
      </c>
      <c r="E28" s="40"/>
      <c r="F28" s="40"/>
      <c r="G28" s="40"/>
      <c r="H28" s="40"/>
      <c r="I28" s="40"/>
      <c r="J28" s="40"/>
      <c r="K28" s="40"/>
      <c r="L28" s="40"/>
      <c r="M28" s="40"/>
      <c r="N28" s="40"/>
      <c r="O28" s="40"/>
      <c r="P28" s="227">
        <f ca="1">INDEX('Wellbeing Acorn Type'!E$14:E$48,'Type Sorted'!$B28)</f>
        <v>457</v>
      </c>
      <c r="Q28" s="207">
        <f ca="1">INDEX('Wellbeing Acorn Type'!F$14:F$48,'Type Sorted'!$B28)</f>
        <v>2.4858572671888599E-2</v>
      </c>
      <c r="R28" s="227">
        <f ca="1">INDEX('Wellbeing Acorn Type'!G$14:G$48,'Type Sorted'!$B28)</f>
        <v>7452</v>
      </c>
      <c r="S28" s="207">
        <f ca="1">INDEX('Wellbeing Acorn Type'!H$14:H$48,'Type Sorted'!$B28)</f>
        <v>2.0411573131883635E-2</v>
      </c>
      <c r="T28" s="207">
        <f ca="1">INDEX('Wellbeing Acorn Type'!I$14:I$48,'Type Sorted'!$B28)</f>
        <v>6.1325818572195386E-2</v>
      </c>
      <c r="U28" s="228">
        <f ca="1">INDEX('Wellbeing Acorn Type'!J$14:J$48,'Type Sorted'!$B28)</f>
        <v>4.2640965408136973</v>
      </c>
      <c r="V28" s="208">
        <f ca="1">INDEX('Wellbeing Acorn Type'!K$14:K$48,'Type Sorted'!$B28)</f>
        <v>121.786657555848</v>
      </c>
      <c r="W28" s="208"/>
    </row>
    <row r="29" spans="1:23" ht="20.100000000000001" customHeight="1">
      <c r="A29" s="225">
        <v>17</v>
      </c>
      <c r="B29" s="225">
        <f ca="1">MATCH(A29,'Wellbeing Acorn Type'!$Q$14:$Q$48,0)</f>
        <v>19</v>
      </c>
      <c r="C29" s="226" t="str">
        <f ca="1">INDEX('Wellbeing Acorn Type'!$C$14:$C$48,'Type Sorted'!B29)</f>
        <v>3.15</v>
      </c>
      <c r="D29" s="40" t="str">
        <f ca="1">INDEX('Wellbeing Acorn Type'!D$14:D$48,'Type Sorted'!$B29)</f>
        <v>Borderline Behaviours</v>
      </c>
      <c r="E29" s="40"/>
      <c r="F29" s="40"/>
      <c r="G29" s="40"/>
      <c r="H29" s="40"/>
      <c r="I29" s="40"/>
      <c r="J29" s="40"/>
      <c r="K29" s="40"/>
      <c r="L29" s="40"/>
      <c r="M29" s="40"/>
      <c r="N29" s="40"/>
      <c r="O29" s="40"/>
      <c r="P29" s="227">
        <f ca="1">INDEX('Wellbeing Acorn Type'!E$14:E$48,'Type Sorted'!$B29)</f>
        <v>432</v>
      </c>
      <c r="Q29" s="207">
        <f ca="1">INDEX('Wellbeing Acorn Type'!F$14:F$48,'Type Sorted'!$B29)</f>
        <v>2.3498694516971279E-2</v>
      </c>
      <c r="R29" s="227">
        <f ca="1">INDEX('Wellbeing Acorn Type'!G$14:G$48,'Type Sorted'!$B29)</f>
        <v>9143</v>
      </c>
      <c r="S29" s="207">
        <f ca="1">INDEX('Wellbeing Acorn Type'!H$14:H$48,'Type Sorted'!$B29)</f>
        <v>2.5043345832637152E-2</v>
      </c>
      <c r="T29" s="207">
        <f ca="1">INDEX('Wellbeing Acorn Type'!I$14:I$48,'Type Sorted'!$B29)</f>
        <v>4.7249261730285465E-2</v>
      </c>
      <c r="U29" s="228">
        <f ca="1">INDEX('Wellbeing Acorn Type'!J$14:J$48,'Type Sorted'!$B29)</f>
        <v>-1.3403296812521168</v>
      </c>
      <c r="V29" s="208">
        <f ca="1">INDEX('Wellbeing Acorn Type'!K$14:K$48,'Type Sorted'!$B29)</f>
        <v>93.832088867084039</v>
      </c>
      <c r="W29" s="208"/>
    </row>
    <row r="30" spans="1:23" ht="20.100000000000001" customHeight="1">
      <c r="A30" s="225">
        <v>18</v>
      </c>
      <c r="B30" s="225">
        <f ca="1">MATCH(A30,'Wellbeing Acorn Type'!$Q$14:$Q$48,0)</f>
        <v>9</v>
      </c>
      <c r="C30" s="226" t="str">
        <f ca="1">INDEX('Wellbeing Acorn Type'!$C$14:$C$48,'Type Sorted'!B30)</f>
        <v>2.7</v>
      </c>
      <c r="D30" s="40" t="str">
        <f ca="1">INDEX('Wellbeing Acorn Type'!D$14:D$48,'Type Sorted'!$B30)</f>
        <v>Struggling Smokers</v>
      </c>
      <c r="E30" s="40"/>
      <c r="F30" s="40"/>
      <c r="G30" s="40"/>
      <c r="H30" s="40"/>
      <c r="I30" s="40"/>
      <c r="J30" s="40"/>
      <c r="K30" s="40"/>
      <c r="L30" s="40"/>
      <c r="M30" s="40"/>
      <c r="N30" s="40"/>
      <c r="O30" s="40"/>
      <c r="P30" s="227">
        <f ca="1">INDEX('Wellbeing Acorn Type'!E$14:E$48,'Type Sorted'!$B30)</f>
        <v>252</v>
      </c>
      <c r="Q30" s="207">
        <f ca="1">INDEX('Wellbeing Acorn Type'!F$14:F$48,'Type Sorted'!$B30)</f>
        <v>1.370757180156658E-2</v>
      </c>
      <c r="R30" s="227">
        <f ca="1">INDEX('Wellbeing Acorn Type'!G$14:G$48,'Type Sorted'!$B30)</f>
        <v>5138</v>
      </c>
      <c r="S30" s="207">
        <f ca="1">INDEX('Wellbeing Acorn Type'!H$14:H$48,'Type Sorted'!$B30)</f>
        <v>1.4073357857168291E-2</v>
      </c>
      <c r="T30" s="207">
        <f ca="1">INDEX('Wellbeing Acorn Type'!I$14:I$48,'Type Sorted'!$B30)</f>
        <v>4.9046321525885561E-2</v>
      </c>
      <c r="U30" s="228">
        <f ca="1">INDEX('Wellbeing Acorn Type'!J$14:J$48,'Type Sorted'!$B30)</f>
        <v>-0.42104254712874006</v>
      </c>
      <c r="V30" s="208">
        <f ca="1">INDEX('Wellbeing Acorn Type'!K$14:K$48,'Type Sorted'!$B30)</f>
        <v>97.400861547655467</v>
      </c>
      <c r="W30" s="208"/>
    </row>
    <row r="31" spans="1:23" ht="20.100000000000001" customHeight="1">
      <c r="A31" s="225">
        <v>19</v>
      </c>
      <c r="B31" s="225">
        <f ca="1">MATCH(A31,'Wellbeing Acorn Type'!$Q$14:$Q$48,0)</f>
        <v>14</v>
      </c>
      <c r="C31" s="226" t="str">
        <f ca="1">INDEX('Wellbeing Acorn Type'!$C$14:$C$48,'Type Sorted'!B31)</f>
        <v>2.12</v>
      </c>
      <c r="D31" s="40" t="str">
        <f ca="1">INDEX('Wellbeing Acorn Type'!D$14:D$48,'Type Sorted'!$B31)</f>
        <v>Perilous Futures</v>
      </c>
      <c r="E31" s="40"/>
      <c r="F31" s="40"/>
      <c r="G31" s="40"/>
      <c r="H31" s="40"/>
      <c r="I31" s="40"/>
      <c r="J31" s="40"/>
      <c r="K31" s="40"/>
      <c r="L31" s="40"/>
      <c r="M31" s="40"/>
      <c r="N31" s="40"/>
      <c r="O31" s="40"/>
      <c r="P31" s="227">
        <f ca="1">INDEX('Wellbeing Acorn Type'!E$14:E$48,'Type Sorted'!$B31)</f>
        <v>225</v>
      </c>
      <c r="Q31" s="207">
        <f ca="1">INDEX('Wellbeing Acorn Type'!F$14:F$48,'Type Sorted'!$B31)</f>
        <v>1.2238903394255875E-2</v>
      </c>
      <c r="R31" s="227">
        <f ca="1">INDEX('Wellbeing Acorn Type'!G$14:G$48,'Type Sorted'!$B31)</f>
        <v>6551</v>
      </c>
      <c r="S31" s="207">
        <f ca="1">INDEX('Wellbeing Acorn Type'!H$14:H$48,'Type Sorted'!$B31)</f>
        <v>1.7943668221547193E-2</v>
      </c>
      <c r="T31" s="207">
        <f ca="1">INDEX('Wellbeing Acorn Type'!I$14:I$48,'Type Sorted'!$B31)</f>
        <v>3.4345901389100902E-2</v>
      </c>
      <c r="U31" s="228">
        <f ca="1">INDEX('Wellbeing Acorn Type'!J$14:J$48,'Type Sorted'!$B31)</f>
        <v>-5.8268513138782101</v>
      </c>
      <c r="V31" s="208">
        <f ca="1">INDEX('Wellbeing Acorn Type'!K$14:K$48,'Type Sorted'!$B31)</f>
        <v>68.207365646446263</v>
      </c>
      <c r="W31" s="208"/>
    </row>
    <row r="32" spans="1:23" ht="20.100000000000001" customHeight="1">
      <c r="A32" s="225">
        <v>20</v>
      </c>
      <c r="B32" s="225">
        <f ca="1">MATCH(A32,'Wellbeing Acorn Type'!$Q$14:$Q$48,0)</f>
        <v>1</v>
      </c>
      <c r="C32" s="226" t="str">
        <f ca="1">INDEX('Wellbeing Acorn Type'!$C$14:$C$48,'Type Sorted'!B32)</f>
        <v>1.1</v>
      </c>
      <c r="D32" s="40" t="str">
        <f ca="1">INDEX('Wellbeing Acorn Type'!D$14:D$48,'Type Sorted'!$B32)</f>
        <v>Limited Living</v>
      </c>
      <c r="E32" s="40"/>
      <c r="F32" s="40"/>
      <c r="G32" s="40"/>
      <c r="H32" s="40"/>
      <c r="I32" s="40"/>
      <c r="J32" s="40"/>
      <c r="K32" s="40"/>
      <c r="L32" s="40"/>
      <c r="M32" s="40"/>
      <c r="N32" s="40"/>
      <c r="O32" s="40"/>
      <c r="P32" s="227">
        <f ca="1">INDEX('Wellbeing Acorn Type'!E$14:E$48,'Type Sorted'!$B32)</f>
        <v>156</v>
      </c>
      <c r="Q32" s="207">
        <f ca="1">INDEX('Wellbeing Acorn Type'!F$14:F$48,'Type Sorted'!$B32)</f>
        <v>8.4856396866840739E-3</v>
      </c>
      <c r="R32" s="227">
        <f ca="1">INDEX('Wellbeing Acorn Type'!G$14:G$48,'Type Sorted'!$B32)</f>
        <v>5405</v>
      </c>
      <c r="S32" s="207">
        <f ca="1">INDEX('Wellbeing Acorn Type'!H$14:H$48,'Type Sorted'!$B32)</f>
        <v>1.4804690388866216E-2</v>
      </c>
      <c r="T32" s="207">
        <f ca="1">INDEX('Wellbeing Acorn Type'!I$14:I$48,'Type Sorted'!$B32)</f>
        <v>2.8862164662349678E-2</v>
      </c>
      <c r="U32" s="228">
        <f ca="1">INDEX('Wellbeing Acorn Type'!J$14:J$48,'Type Sorted'!$B32)</f>
        <v>-7.0943239063924119</v>
      </c>
      <c r="V32" s="208">
        <f ca="1">INDEX('Wellbeing Acorn Type'!K$14:K$48,'Type Sorted'!$B32)</f>
        <v>57.317238414290998</v>
      </c>
      <c r="W32" s="208"/>
    </row>
    <row r="33" spans="1:28" ht="20.100000000000001" customHeight="1">
      <c r="A33" s="225">
        <v>21</v>
      </c>
      <c r="B33" s="225">
        <f ca="1">MATCH(A33,'Wellbeing Acorn Type'!$Q$14:$Q$48,0)</f>
        <v>35</v>
      </c>
      <c r="C33" s="226" t="str">
        <f ca="1">INDEX('Wellbeing Acorn Type'!$C$14:$C$48,'Type Sorted'!B33)</f>
        <v>61</v>
      </c>
      <c r="D33" s="40" t="str">
        <f ca="1">INDEX('Wellbeing Acorn Type'!D$14:D$48,'Type Sorted'!$B33)</f>
        <v>Inactive Communal Population</v>
      </c>
      <c r="E33" s="40"/>
      <c r="F33" s="40"/>
      <c r="G33" s="40"/>
      <c r="H33" s="40"/>
      <c r="I33" s="40"/>
      <c r="J33" s="40"/>
      <c r="K33" s="40"/>
      <c r="L33" s="40"/>
      <c r="M33" s="40"/>
      <c r="N33" s="40"/>
      <c r="O33" s="40"/>
      <c r="P33" s="227">
        <f ca="1">INDEX('Wellbeing Acorn Type'!E$14:E$48,'Type Sorted'!$B33)</f>
        <v>55</v>
      </c>
      <c r="Q33" s="207">
        <f ca="1">INDEX('Wellbeing Acorn Type'!F$14:F$48,'Type Sorted'!$B33)</f>
        <v>2.9917319408181028E-3</v>
      </c>
      <c r="R33" s="227">
        <f ca="1">INDEX('Wellbeing Acorn Type'!G$14:G$48,'Type Sorted'!$B33)</f>
        <v>1031</v>
      </c>
      <c r="S33" s="207">
        <f ca="1">INDEX('Wellbeing Acorn Type'!H$14:H$48,'Type Sorted'!$B33)</f>
        <v>2.8239844201519088E-3</v>
      </c>
      <c r="T33" s="207">
        <f ca="1">INDEX('Wellbeing Acorn Type'!I$14:I$48,'Type Sorted'!$B33)</f>
        <v>5.33462657613967E-2</v>
      </c>
      <c r="U33" s="228">
        <f ca="1">INDEX('Wellbeing Acorn Type'!J$14:J$48,'Type Sorted'!$B33)</f>
        <v>0.42860679837011784</v>
      </c>
      <c r="V33" s="208">
        <f ca="1">INDEX('Wellbeing Acorn Type'!K$14:K$48,'Type Sorted'!$B33)</f>
        <v>105.94010078345866</v>
      </c>
      <c r="W33" s="208"/>
    </row>
    <row r="34" spans="1:28" ht="20.100000000000001" customHeight="1">
      <c r="A34" s="225">
        <v>22</v>
      </c>
      <c r="B34" s="225">
        <f ca="1">MATCH(A34,'Wellbeing Acorn Type'!$Q$14:$Q$48,0)</f>
        <v>13</v>
      </c>
      <c r="C34" s="226" t="str">
        <f ca="1">INDEX('Wellbeing Acorn Type'!$C$14:$C$48,'Type Sorted'!B34)</f>
        <v>2.11</v>
      </c>
      <c r="D34" s="40" t="str">
        <f ca="1">INDEX('Wellbeing Acorn Type'!D$14:D$48,'Type Sorted'!$B34)</f>
        <v>Anxious Adversity</v>
      </c>
      <c r="E34" s="40"/>
      <c r="F34" s="40"/>
      <c r="G34" s="40"/>
      <c r="H34" s="40"/>
      <c r="I34" s="40"/>
      <c r="J34" s="40"/>
      <c r="K34" s="40"/>
      <c r="L34" s="40"/>
      <c r="M34" s="40"/>
      <c r="N34" s="40"/>
      <c r="O34" s="40"/>
      <c r="P34" s="227">
        <f ca="1">INDEX('Wellbeing Acorn Type'!E$14:E$48,'Type Sorted'!$B34)</f>
        <v>40</v>
      </c>
      <c r="Q34" s="207">
        <f ca="1">INDEX('Wellbeing Acorn Type'!F$14:F$48,'Type Sorted'!$B34)</f>
        <v>2.1758050478677109E-3</v>
      </c>
      <c r="R34" s="227">
        <f ca="1">INDEX('Wellbeing Acorn Type'!G$14:G$48,'Type Sorted'!$B34)</f>
        <v>1335</v>
      </c>
      <c r="S34" s="207">
        <f ca="1">INDEX('Wellbeing Acorn Type'!H$14:H$48,'Type Sorted'!$B34)</f>
        <v>3.6566626584896202E-3</v>
      </c>
      <c r="T34" s="207">
        <f ca="1">INDEX('Wellbeing Acorn Type'!I$14:I$48,'Type Sorted'!$B34)</f>
        <v>2.9962546816479401E-2</v>
      </c>
      <c r="U34" s="228">
        <f ca="1">INDEX('Wellbeing Acorn Type'!J$14:J$48,'Type Sorted'!$B34)</f>
        <v>-3.3264909668718361</v>
      </c>
      <c r="V34" s="208">
        <f ca="1">INDEX('Wellbeing Acorn Type'!K$14:K$48,'Type Sorted'!$B34)</f>
        <v>59.502482210552735</v>
      </c>
      <c r="W34" s="208"/>
    </row>
    <row r="35" spans="1:28" ht="20.100000000000001" customHeight="1">
      <c r="A35" s="225">
        <v>23</v>
      </c>
      <c r="B35" s="225">
        <f ca="1">MATCH(A35,'Wellbeing Acorn Type'!$Q$14:$Q$48,0)</f>
        <v>15</v>
      </c>
      <c r="C35" s="226" t="str">
        <f ca="1">INDEX('Wellbeing Acorn Type'!$C$14:$C$48,'Type Sorted'!B35)</f>
        <v>2.13</v>
      </c>
      <c r="D35" s="40" t="str">
        <f ca="1">INDEX('Wellbeing Acorn Type'!D$14:D$48,'Type Sorted'!$B35)</f>
        <v>Regular Revellers</v>
      </c>
      <c r="E35" s="40"/>
      <c r="F35" s="40"/>
      <c r="G35" s="40"/>
      <c r="H35" s="40"/>
      <c r="I35" s="40"/>
      <c r="J35" s="40"/>
      <c r="K35" s="40"/>
      <c r="L35" s="40"/>
      <c r="M35" s="40"/>
      <c r="N35" s="40"/>
      <c r="O35" s="40"/>
      <c r="P35" s="227">
        <f ca="1">INDEX('Wellbeing Acorn Type'!E$14:E$48,'Type Sorted'!$B35)</f>
        <v>15</v>
      </c>
      <c r="Q35" s="207">
        <f ca="1">INDEX('Wellbeing Acorn Type'!F$14:F$48,'Type Sorted'!$B35)</f>
        <v>8.159268929503916E-4</v>
      </c>
      <c r="R35" s="227">
        <f ca="1">INDEX('Wellbeing Acorn Type'!G$14:G$48,'Type Sorted'!$B35)</f>
        <v>1060</v>
      </c>
      <c r="S35" s="207">
        <f ca="1">INDEX('Wellbeing Acorn Type'!H$14:H$48,'Type Sorted'!$B35)</f>
        <v>2.9034175415722828E-3</v>
      </c>
      <c r="T35" s="207">
        <f ca="1">INDEX('Wellbeing Acorn Type'!I$14:I$48,'Type Sorted'!$B35)</f>
        <v>1.4150943396226415E-2</v>
      </c>
      <c r="U35" s="228">
        <f ca="1">INDEX('Wellbeing Acorn Type'!J$14:J$48,'Type Sorted'!$B35)</f>
        <v>-5.2604292296766966</v>
      </c>
      <c r="V35" s="208">
        <f ca="1">INDEX('Wellbeing Acorn Type'!K$14:K$48,'Type Sorted'!$B35)</f>
        <v>28.102292600620721</v>
      </c>
      <c r="W35" s="208"/>
    </row>
    <row r="36" spans="1:28" ht="20.100000000000001" customHeight="1">
      <c r="A36" s="225">
        <v>24</v>
      </c>
      <c r="B36" s="225">
        <f ca="1">MATCH(A36,'Wellbeing Acorn Type'!$Q$14:$Q$48,0)</f>
        <v>22</v>
      </c>
      <c r="C36" s="226" t="str">
        <f ca="1">INDEX('Wellbeing Acorn Type'!$C$14:$C$48,'Type Sorted'!B36)</f>
        <v>3.18</v>
      </c>
      <c r="D36" s="40" t="str">
        <f ca="1">INDEX('Wellbeing Acorn Type'!D$14:D$48,'Type Sorted'!$B36)</f>
        <v>Cultural Concerns</v>
      </c>
      <c r="E36" s="40"/>
      <c r="F36" s="40"/>
      <c r="G36" s="40"/>
      <c r="H36" s="40"/>
      <c r="I36" s="40"/>
      <c r="J36" s="40"/>
      <c r="K36" s="40"/>
      <c r="L36" s="40"/>
      <c r="M36" s="40"/>
      <c r="N36" s="40"/>
      <c r="O36" s="40"/>
      <c r="P36" s="227">
        <f ca="1">INDEX('Wellbeing Acorn Type'!E$14:E$48,'Type Sorted'!$B36)</f>
        <v>1</v>
      </c>
      <c r="Q36" s="207">
        <f ca="1">INDEX('Wellbeing Acorn Type'!F$14:F$48,'Type Sorted'!$B36)</f>
        <v>5.4395126196692775E-5</v>
      </c>
      <c r="R36" s="227">
        <f ca="1">INDEX('Wellbeing Acorn Type'!G$14:G$48,'Type Sorted'!$B36)</f>
        <v>20</v>
      </c>
      <c r="S36" s="207">
        <f ca="1">INDEX('Wellbeing Acorn Type'!H$14:H$48,'Type Sorted'!$B36)</f>
        <v>5.4781463048533635E-5</v>
      </c>
      <c r="T36" s="207">
        <f ca="1">INDEX('Wellbeing Acorn Type'!I$14:I$48,'Type Sorted'!$B36)</f>
        <v>0.05</v>
      </c>
      <c r="U36" s="228">
        <f ca="1">INDEX('Wellbeing Acorn Type'!J$14:J$48,'Type Sorted'!$B36)</f>
        <v>-7.0775219474611501E-3</v>
      </c>
      <c r="V36" s="208">
        <f ca="1">INDEX('Wellbeing Acorn Type'!K$14:K$48,'Type Sorted'!$B36)</f>
        <v>99.294767188859879</v>
      </c>
      <c r="W36" s="208"/>
    </row>
    <row r="37" spans="1:28" ht="20.100000000000001" customHeight="1">
      <c r="A37" s="225">
        <v>25</v>
      </c>
      <c r="B37" s="225">
        <f ca="1">MATCH(A37,'Wellbeing Acorn Type'!$Q$14:$Q$48,0)</f>
        <v>34</v>
      </c>
      <c r="C37" s="226" t="str">
        <f ca="1">INDEX('Wellbeing Acorn Type'!$C$14:$C$48,'Type Sorted'!B37)</f>
        <v>60</v>
      </c>
      <c r="D37" s="40" t="str">
        <f ca="1">INDEX('Wellbeing Acorn Type'!D$14:D$48,'Type Sorted'!$B37)</f>
        <v>Active Communal Population</v>
      </c>
      <c r="E37" s="40"/>
      <c r="F37" s="40"/>
      <c r="G37" s="40"/>
      <c r="H37" s="40"/>
      <c r="I37" s="40"/>
      <c r="J37" s="40"/>
      <c r="K37" s="40"/>
      <c r="L37" s="40"/>
      <c r="M37" s="40"/>
      <c r="N37" s="40"/>
      <c r="O37" s="40"/>
      <c r="P37" s="227">
        <f ca="1">INDEX('Wellbeing Acorn Type'!E$14:E$48,'Type Sorted'!$B37)</f>
        <v>1</v>
      </c>
      <c r="Q37" s="207">
        <f ca="1">INDEX('Wellbeing Acorn Type'!F$14:F$48,'Type Sorted'!$B37)</f>
        <v>5.4395126196692775E-5</v>
      </c>
      <c r="R37" s="227">
        <f ca="1">INDEX('Wellbeing Acorn Type'!G$14:G$48,'Type Sorted'!$B37)</f>
        <v>137</v>
      </c>
      <c r="S37" s="207">
        <f ca="1">INDEX('Wellbeing Acorn Type'!H$14:H$48,'Type Sorted'!$B37)</f>
        <v>3.7525302188245541E-4</v>
      </c>
      <c r="T37" s="207">
        <f ca="1">INDEX('Wellbeing Acorn Type'!I$14:I$48,'Type Sorted'!$B37)</f>
        <v>7.2992700729927005E-3</v>
      </c>
      <c r="U37" s="228">
        <f ca="1">INDEX('Wellbeing Acorn Type'!J$14:J$48,'Type Sorted'!$B37)</f>
        <v>-2.2462192141914312</v>
      </c>
      <c r="V37" s="208">
        <f ca="1">INDEX('Wellbeing Acorn Type'!K$14:K$48,'Type Sorted'!$B37)</f>
        <v>14.49558645092845</v>
      </c>
      <c r="W37" s="208"/>
    </row>
    <row r="38" spans="1:28" ht="20.100000000000001" customHeight="1">
      <c r="A38" s="225">
        <v>26</v>
      </c>
      <c r="B38" s="225">
        <f ca="1">MATCH(A38,'Wellbeing Acorn Type'!$Q$14:$Q$48,0)</f>
        <v>28</v>
      </c>
      <c r="C38" s="226" t="str">
        <f ca="1">INDEX('Wellbeing Acorn Type'!$C$14:$C$48,'Type Sorted'!B38)</f>
        <v>4.22</v>
      </c>
      <c r="D38" s="40" t="str">
        <f ca="1">INDEX('Wellbeing Acorn Type'!D$14:D$48,'Type Sorted'!$B38)</f>
        <v>Gym &amp; Juices</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39</v>
      </c>
      <c r="S38" s="207">
        <f ca="1">INDEX('Wellbeing Acorn Type'!H$14:H$48,'Type Sorted'!$B38)</f>
        <v>1.0682385294464059E-4</v>
      </c>
      <c r="T38" s="207">
        <f ca="1">INDEX('Wellbeing Acorn Type'!I$14:I$48,'Type Sorted'!$B38)</f>
        <v>0</v>
      </c>
      <c r="U38" s="228">
        <f ca="1">INDEX('Wellbeing Acorn Type'!J$14:J$48,'Type Sorted'!$B38)</f>
        <v>-1.4014490789678062</v>
      </c>
      <c r="V38" s="208">
        <f ca="1">INDEX('Wellbeing Acorn Type'!K$14:K$48,'Type Sorted'!$B38)</f>
        <v>0</v>
      </c>
      <c r="W38" s="208"/>
    </row>
    <row r="39" spans="1:28" ht="20.100000000000001" customHeight="1">
      <c r="A39" s="225">
        <v>27</v>
      </c>
      <c r="B39" s="225">
        <f ca="1">MATCH(A39,'Wellbeing Acorn Type'!$Q$14:$Q$48,0)</f>
        <v>10</v>
      </c>
      <c r="C39" s="226" t="str">
        <f ca="1">INDEX('Wellbeing Acorn Type'!$C$14:$C$48,'Type Sorted'!B39)</f>
        <v>2.8</v>
      </c>
      <c r="D39" s="40" t="str">
        <f ca="1">INDEX('Wellbeing Acorn Type'!D$14:D$48,'Type Sorted'!$B39)</f>
        <v>Despondent Diversity</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0</v>
      </c>
      <c r="S39" s="207">
        <f ca="1">INDEX('Wellbeing Acorn Type'!H$14:H$48,'Type Sorted'!$B39)</f>
        <v>0</v>
      </c>
      <c r="T39" s="207">
        <f ca="1">INDEX('Wellbeing Acorn Type'!I$14:I$48,'Type Sorted'!$B39)</f>
        <v>0</v>
      </c>
      <c r="U39" s="228">
        <f ca="1">INDEX('Wellbeing Acorn Type'!J$14:J$48,'Type Sorted'!$B39)</f>
        <v>0</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18384</v>
      </c>
      <c r="Q41" s="42"/>
      <c r="R41" s="220">
        <f ca="1">SUM(R13:R40)</f>
        <v>365087</v>
      </c>
      <c r="S41" s="17"/>
      <c r="T41" s="221">
        <f t="shared" ref="T41" ca="1" si="0">IF(R41&gt;0,P41/R41,0)</f>
        <v>5.0355120834212119E-2</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14</v>
      </c>
      <c r="B52" s="229">
        <f ca="1">IF($A52=B$51,$V13,100)</f>
        <v>100</v>
      </c>
      <c r="C52" s="229">
        <f t="shared" ref="C52:AB52" ca="1" si="1">IF($A52=C$51,$V13,100)</f>
        <v>100</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138.63984911229207</v>
      </c>
      <c r="P52" s="229">
        <f t="shared" ca="1" si="1"/>
        <v>100</v>
      </c>
      <c r="Q52" s="229">
        <f t="shared" ca="1" si="1"/>
        <v>100</v>
      </c>
      <c r="R52" s="229">
        <f t="shared" ca="1" si="1"/>
        <v>100</v>
      </c>
      <c r="S52" s="229">
        <f t="shared" ca="1" si="1"/>
        <v>100</v>
      </c>
      <c r="T52" s="229">
        <f t="shared" ca="1" si="1"/>
        <v>100</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20</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100</v>
      </c>
      <c r="U53" s="229">
        <f t="shared" ca="1" si="2"/>
        <v>108.91733700474522</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4</v>
      </c>
      <c r="B54" s="229">
        <f t="shared" ca="1" si="2"/>
        <v>100</v>
      </c>
      <c r="C54" s="229">
        <f t="shared" ca="1" si="2"/>
        <v>100</v>
      </c>
      <c r="D54" s="229">
        <f t="shared" ca="1" si="2"/>
        <v>100</v>
      </c>
      <c r="E54" s="229">
        <f t="shared" ca="1" si="2"/>
        <v>116.84669269051204</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100</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16</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117.2833482806921</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19</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100</v>
      </c>
      <c r="P56" s="229">
        <f t="shared" ca="1" si="2"/>
        <v>100</v>
      </c>
      <c r="Q56" s="229">
        <f t="shared" ca="1" si="2"/>
        <v>100</v>
      </c>
      <c r="R56" s="229">
        <f t="shared" ca="1" si="2"/>
        <v>100</v>
      </c>
      <c r="S56" s="229">
        <f t="shared" ca="1" si="2"/>
        <v>100</v>
      </c>
      <c r="T56" s="229">
        <f t="shared" ca="1" si="2"/>
        <v>79.3868032487607</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17</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90.916812896960892</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2</v>
      </c>
      <c r="B58" s="229">
        <f t="shared" ca="1" si="2"/>
        <v>100</v>
      </c>
      <c r="C58" s="229">
        <f t="shared" ca="1" si="2"/>
        <v>90.365150933377123</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100</v>
      </c>
      <c r="P58" s="229">
        <f t="shared" ca="1" si="2"/>
        <v>100</v>
      </c>
      <c r="Q58" s="229">
        <f t="shared" ca="1" si="2"/>
        <v>100</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10</v>
      </c>
      <c r="B59" s="229">
        <f t="shared" ca="1" si="2"/>
        <v>100</v>
      </c>
      <c r="C59" s="229">
        <f t="shared" ca="1" si="2"/>
        <v>100</v>
      </c>
      <c r="D59" s="229">
        <f t="shared" ca="1" si="2"/>
        <v>100</v>
      </c>
      <c r="E59" s="229">
        <f t="shared" ca="1" si="2"/>
        <v>100</v>
      </c>
      <c r="F59" s="229">
        <f t="shared" ca="1" si="2"/>
        <v>100</v>
      </c>
      <c r="G59" s="229">
        <f t="shared" ca="1" si="2"/>
        <v>100</v>
      </c>
      <c r="H59" s="229">
        <f t="shared" ca="1" si="2"/>
        <v>100</v>
      </c>
      <c r="I59" s="229">
        <f t="shared" ca="1" si="2"/>
        <v>100</v>
      </c>
      <c r="J59" s="229">
        <f t="shared" ca="1" si="2"/>
        <v>100</v>
      </c>
      <c r="K59" s="229">
        <f t="shared" ca="1" si="2"/>
        <v>117.8752825146163</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9</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96.922905214750301</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100</v>
      </c>
      <c r="V60" s="229">
        <f t="shared" ca="1" si="2"/>
        <v>100</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5</v>
      </c>
      <c r="B61" s="229">
        <f t="shared" ca="1" si="2"/>
        <v>100</v>
      </c>
      <c r="C61" s="229">
        <f t="shared" ca="1" si="2"/>
        <v>100</v>
      </c>
      <c r="D61" s="229">
        <f t="shared" ca="1" si="2"/>
        <v>100</v>
      </c>
      <c r="E61" s="229">
        <f t="shared" ca="1" si="2"/>
        <v>100</v>
      </c>
      <c r="F61" s="229">
        <f t="shared" ca="1" si="2"/>
        <v>96.394351893341394</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100</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25</v>
      </c>
      <c r="B62" s="229">
        <f t="shared" ca="1" si="2"/>
        <v>100</v>
      </c>
      <c r="C62" s="229">
        <f t="shared" ca="1" si="2"/>
        <v>100</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89.666183703879526</v>
      </c>
      <c r="AA62" s="229">
        <f t="shared" ca="1" si="3"/>
        <v>100</v>
      </c>
      <c r="AB62" s="229">
        <f t="shared" ca="1" si="3"/>
        <v>100</v>
      </c>
    </row>
    <row r="63" spans="1:28" ht="15" customHeight="1">
      <c r="A63" s="229">
        <f ca="1">INDEX('Wellbeing Acorn Type'!$R$14:$R$48,'Type Sorted'!B24)</f>
        <v>23</v>
      </c>
      <c r="B63" s="229">
        <f t="shared" ref="B63:AB72" ca="1" si="4">IF($A63=B$51,$V24,100)</f>
        <v>100</v>
      </c>
      <c r="C63" s="229">
        <f t="shared" ca="1" si="4"/>
        <v>100</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95.045152210229432</v>
      </c>
      <c r="Y63" s="229">
        <f t="shared" ca="1" si="4"/>
        <v>100</v>
      </c>
      <c r="Z63" s="229">
        <f t="shared" ca="1" si="4"/>
        <v>100</v>
      </c>
      <c r="AA63" s="229">
        <f t="shared" ca="1" si="4"/>
        <v>100</v>
      </c>
      <c r="AB63" s="229">
        <f t="shared" ca="1" si="4"/>
        <v>100</v>
      </c>
    </row>
    <row r="64" spans="1:28" ht="15" customHeight="1">
      <c r="A64" s="229">
        <f ca="1">INDEX('Wellbeing Acorn Type'!$R$14:$R$48,'Type Sorted'!B25)</f>
        <v>3</v>
      </c>
      <c r="B64" s="229">
        <f t="shared" ca="1" si="4"/>
        <v>100</v>
      </c>
      <c r="C64" s="229">
        <f t="shared" ca="1" si="4"/>
        <v>100</v>
      </c>
      <c r="D64" s="229">
        <f t="shared" ca="1" si="4"/>
        <v>66.40533326195046</v>
      </c>
      <c r="E64" s="229">
        <f t="shared" ca="1" si="4"/>
        <v>100</v>
      </c>
      <c r="F64" s="229">
        <f t="shared" ca="1" si="4"/>
        <v>100</v>
      </c>
      <c r="G64" s="229">
        <f t="shared" ca="1" si="4"/>
        <v>100</v>
      </c>
      <c r="H64" s="229">
        <f t="shared" ca="1" si="4"/>
        <v>100</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100</v>
      </c>
      <c r="AA64" s="229">
        <f t="shared" ca="1" si="4"/>
        <v>100</v>
      </c>
      <c r="AB64" s="229">
        <f t="shared" ca="1" si="4"/>
        <v>100</v>
      </c>
    </row>
    <row r="65" spans="1:28" ht="15" customHeight="1">
      <c r="A65" s="229">
        <f ca="1">INDEX('Wellbeing Acorn Type'!$R$14:$R$48,'Type Sorted'!B26)</f>
        <v>21</v>
      </c>
      <c r="B65" s="229">
        <f t="shared" ca="1" si="4"/>
        <v>100</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106.79299903607355</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24</v>
      </c>
      <c r="B66" s="229">
        <f t="shared" ca="1" si="4"/>
        <v>100</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101.06557425921361</v>
      </c>
      <c r="Z66" s="229">
        <f t="shared" ca="1" si="4"/>
        <v>100</v>
      </c>
      <c r="AA66" s="229">
        <f t="shared" ca="1" si="4"/>
        <v>100</v>
      </c>
      <c r="AB66" s="229">
        <f t="shared" ca="1" si="4"/>
        <v>100</v>
      </c>
    </row>
    <row r="67" spans="1:28" ht="15" customHeight="1">
      <c r="A67" s="229">
        <f ca="1">INDEX('Wellbeing Acorn Type'!$R$14:$R$48,'Type Sorted'!B28)</f>
        <v>6</v>
      </c>
      <c r="B67" s="229">
        <f t="shared" ca="1" si="4"/>
        <v>100</v>
      </c>
      <c r="C67" s="229">
        <f t="shared" ca="1" si="4"/>
        <v>100</v>
      </c>
      <c r="D67" s="229">
        <f t="shared" ca="1" si="4"/>
        <v>100</v>
      </c>
      <c r="E67" s="229">
        <f t="shared" ca="1" si="4"/>
        <v>100</v>
      </c>
      <c r="F67" s="229">
        <f t="shared" ca="1" si="4"/>
        <v>100</v>
      </c>
      <c r="G67" s="229">
        <f t="shared" ca="1" si="4"/>
        <v>121.786657555848</v>
      </c>
      <c r="H67" s="229">
        <f t="shared" ca="1" si="4"/>
        <v>100</v>
      </c>
      <c r="I67" s="229">
        <f t="shared" ca="1" si="4"/>
        <v>100</v>
      </c>
      <c r="J67" s="229">
        <f t="shared" ca="1" si="4"/>
        <v>100</v>
      </c>
      <c r="K67" s="229">
        <f t="shared" ca="1" si="4"/>
        <v>100</v>
      </c>
      <c r="L67" s="229">
        <f t="shared" ca="1" si="4"/>
        <v>100</v>
      </c>
      <c r="M67" s="229">
        <f t="shared" ca="1" si="4"/>
        <v>100</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15</v>
      </c>
      <c r="B68" s="229">
        <f t="shared" ca="1" si="4"/>
        <v>100</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93.832088867084039</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7</v>
      </c>
      <c r="B69" s="229">
        <f t="shared" ca="1" si="4"/>
        <v>100</v>
      </c>
      <c r="C69" s="229">
        <f t="shared" ca="1" si="4"/>
        <v>100</v>
      </c>
      <c r="D69" s="229">
        <f t="shared" ca="1" si="4"/>
        <v>100</v>
      </c>
      <c r="E69" s="229">
        <f t="shared" ca="1" si="4"/>
        <v>100</v>
      </c>
      <c r="F69" s="229">
        <f t="shared" ca="1" si="4"/>
        <v>100</v>
      </c>
      <c r="G69" s="229">
        <f t="shared" ca="1" si="4"/>
        <v>100</v>
      </c>
      <c r="H69" s="229">
        <f t="shared" ca="1" si="4"/>
        <v>97.400861547655467</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12</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100</v>
      </c>
      <c r="M70" s="229">
        <f t="shared" ca="1" si="4"/>
        <v>68.207365646446263</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1</v>
      </c>
      <c r="B71" s="229">
        <f t="shared" ca="1" si="4"/>
        <v>57.317238414290998</v>
      </c>
      <c r="C71" s="229">
        <f t="shared" ca="1" si="4"/>
        <v>100</v>
      </c>
      <c r="D71" s="229">
        <f t="shared" ca="1" si="4"/>
        <v>100</v>
      </c>
      <c r="E71" s="229">
        <f t="shared" ca="1" si="4"/>
        <v>100</v>
      </c>
      <c r="F71" s="229">
        <f t="shared" ca="1" si="4"/>
        <v>100</v>
      </c>
      <c r="G71" s="229">
        <f t="shared" ca="1" si="4"/>
        <v>100</v>
      </c>
      <c r="H71" s="229">
        <f t="shared" ca="1" si="4"/>
        <v>100</v>
      </c>
      <c r="I71" s="229">
        <f t="shared" ca="1" si="4"/>
        <v>100</v>
      </c>
      <c r="J71" s="229">
        <f t="shared" ca="1" si="4"/>
        <v>100</v>
      </c>
      <c r="K71" s="229">
        <f t="shared" ca="1" si="4"/>
        <v>100</v>
      </c>
      <c r="L71" s="229">
        <f t="shared" ca="1" si="4"/>
        <v>100</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61</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100</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105.94010078345866</v>
      </c>
    </row>
    <row r="73" spans="1:28" ht="15" customHeight="1">
      <c r="A73" s="229">
        <f ca="1">INDEX('Wellbeing Acorn Type'!$R$14:$R$48,'Type Sorted'!B34)</f>
        <v>11</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59.502482210552735</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100</v>
      </c>
    </row>
    <row r="74" spans="1:28" ht="15" customHeight="1">
      <c r="A74" s="229">
        <f ca="1">INDEX('Wellbeing Acorn Type'!$R$14:$R$48,'Type Sorted'!B35)</f>
        <v>13</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28.102292600620721</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100</v>
      </c>
      <c r="AB74" s="229">
        <f t="shared" ca="1" si="6"/>
        <v>100</v>
      </c>
    </row>
    <row r="75" spans="1:28" ht="15" customHeight="1">
      <c r="A75" s="229">
        <f ca="1">INDEX('Wellbeing Acorn Type'!$R$14:$R$48,'Type Sorted'!B36)</f>
        <v>18</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99.294767188859879</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100</v>
      </c>
      <c r="AB75" s="229">
        <f t="shared" ca="1" si="6"/>
        <v>100</v>
      </c>
    </row>
    <row r="76" spans="1:28" ht="15" customHeight="1">
      <c r="A76" s="229">
        <f ca="1">INDEX('Wellbeing Acorn Type'!$R$14:$R$48,'Type Sorted'!B37)</f>
        <v>60</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100</v>
      </c>
      <c r="X76" s="229">
        <f t="shared" ca="1" si="6"/>
        <v>100</v>
      </c>
      <c r="Y76" s="229">
        <f t="shared" ca="1" si="6"/>
        <v>100</v>
      </c>
      <c r="Z76" s="229">
        <f t="shared" ca="1" si="6"/>
        <v>100</v>
      </c>
      <c r="AA76" s="229">
        <f t="shared" ca="1" si="6"/>
        <v>14.49558645092845</v>
      </c>
      <c r="AB76" s="229">
        <f t="shared" ca="1" si="6"/>
        <v>100</v>
      </c>
    </row>
    <row r="77" spans="1:28" ht="15" customHeight="1">
      <c r="A77" s="229">
        <f ca="1">INDEX('Wellbeing Acorn Type'!$R$14:$R$48,'Type Sorted'!B38)</f>
        <v>22</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100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8</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100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08E94-ED17-44A6-99ED-74390D4F0E93}">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42855-2B84-4C55-8D5D-BF9324EDA6BF}">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0.13119423832387606</v>
      </c>
      <c r="H2" s="243" cm="1">
        <f t="array" ref="H2:H797">INDEX('Data - Knowledge'!J:J,MATCH(_xlfn.ANCHORARRAY('Features Data'!A2),'Data - Knowledge'!A:A,0))</f>
        <v>99.421250747468108</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7.3234941073766924E-3</v>
      </c>
      <c r="H3" s="243">
        <v>98.33891484070665</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1.915249890877346E-2</v>
      </c>
      <c r="H4" s="243">
        <v>98.736424728139298</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2.1922140986468792E-2</v>
      </c>
      <c r="H5" s="243">
        <v>99.576806449280397</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2.0522861195984281E-2</v>
      </c>
      <c r="H6" s="243">
        <v>100.34545622293703</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2.0685563072893935E-2</v>
      </c>
      <c r="H7" s="243">
        <v>98.532980101365681</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5.2318310781318197E-3</v>
      </c>
      <c r="H8" s="243">
        <v>97.441782468357843</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4.0045667830641639E-2</v>
      </c>
      <c r="H9" s="243">
        <v>100.61085965098178</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9.2849192492361413E-3</v>
      </c>
      <c r="H10" s="243">
        <v>97.377112214818098</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1.4845100392841551E-2</v>
      </c>
      <c r="H11" s="243">
        <v>100.21246846317734</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1.1278044522042776E-2</v>
      </c>
      <c r="H12" s="243">
        <v>99.282735778776143</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0.1802169358358795</v>
      </c>
      <c r="H13" s="243">
        <v>99.531831003256457</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3.0513967699694459E-3</v>
      </c>
      <c r="H14" s="243">
        <v>99.740088393235865</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2.8607594936708863E-2</v>
      </c>
      <c r="H15" s="243">
        <v>96.867817191830056</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9.2012821911828926E-2</v>
      </c>
      <c r="H16" s="243">
        <v>98.880684709239702</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2.6790157136621567E-2</v>
      </c>
      <c r="H17" s="243">
        <v>100.24724114234232</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1.1119598428633784E-2</v>
      </c>
      <c r="H18" s="243">
        <v>100.0760503633181</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97.633909936261603</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5.1782518550851156E-3</v>
      </c>
      <c r="H19" s="243">
        <v>99.994759360696349</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99.553236372408591</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1.0170231340026188E-3</v>
      </c>
      <c r="H20" s="243">
        <v>98.768454510619421</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99.199075734436789</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1.1112614578786557E-2</v>
      </c>
      <c r="H21" s="243">
        <v>99.163348665969892</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100.40781151163631</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7.3105085115670008E-3</v>
      </c>
      <c r="H22" s="243">
        <v>99.562928014280544</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99.771103682346535</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8.511567001309472E-6</v>
      </c>
      <c r="H23" s="243">
        <v>57.308435736346752</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100.15246657777838</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9.6956569183762557E-3</v>
      </c>
      <c r="H24" s="243">
        <v>100.21439979092102</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100.01972572830273</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1.5811927106067217E-2</v>
      </c>
      <c r="H25" s="243">
        <v>98.840144397515118</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100.0510737335744</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7.9863051069402006E-3</v>
      </c>
      <c r="H26" s="243">
        <v>99.710484029047919</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99.944524789155309</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6.2798013967699684E-2</v>
      </c>
      <c r="H27" s="243">
        <v>99.939487397035194</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100.02704860038696</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1.0235704932343953E-3</v>
      </c>
      <c r="H28" s="243">
        <v>99.848483717818468</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1E-3</v>
      </c>
      <c r="H29" s="243">
        <v>100</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4.5646224356176338E-2</v>
      </c>
      <c r="H30" s="243">
        <v>99.458657723088464</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4.8385202968136191E-2</v>
      </c>
      <c r="H31" s="243">
        <v>98.846875061005818</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2.6367306852902658E-3</v>
      </c>
      <c r="H32" s="243">
        <v>95.696207008813914</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3.0932998690528153E-3</v>
      </c>
      <c r="H33" s="243">
        <v>99.941368789309323</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2.9603339153208208E-3</v>
      </c>
      <c r="H34" s="243">
        <v>99.443830843639006</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6.7458533391532094E-3</v>
      </c>
      <c r="H35" s="243">
        <v>98.941172446546204</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5.8332060235704941E-3</v>
      </c>
      <c r="H36" s="243">
        <v>100.3129917333431</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0.19900867525098212</v>
      </c>
      <c r="H37" s="243">
        <v>98.533260326718022</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0.2302008402444348</v>
      </c>
      <c r="H38" s="243">
        <v>100.10584291720509</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0.28192907027498909</v>
      </c>
      <c r="H39" s="243">
        <v>100.44101358297533</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0.29334395460497603</v>
      </c>
      <c r="H40" s="243">
        <v>100.06875098479082</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0.40999383457005673</v>
      </c>
      <c r="H41" s="243">
        <v>99.693664656580111</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4.474945438673069E-2</v>
      </c>
      <c r="H42" s="243">
        <v>100.65714583170609</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1.8083969882147537E-2</v>
      </c>
      <c r="H43" s="243">
        <v>101.36521720476617</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0.21715048013967705</v>
      </c>
      <c r="H44" s="243">
        <v>99.811191621642976</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0.1667902116979485</v>
      </c>
      <c r="H45" s="243">
        <v>99.249146493800822</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7.7472992143168926E-2</v>
      </c>
      <c r="H46" s="243">
        <v>98.593796322892473</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3.4114360541248362E-2</v>
      </c>
      <c r="H47" s="243">
        <v>96.144824995996657</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0.17951216717590579</v>
      </c>
      <c r="H48" s="243">
        <v>99.396061339878571</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0.22885644914884329</v>
      </c>
      <c r="H49" s="243">
        <v>98.760439685322424</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0.27556476429506765</v>
      </c>
      <c r="H50" s="243">
        <v>99.242575957491312</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0.32010906809253598</v>
      </c>
      <c r="H51" s="243">
        <v>99.500644013843015</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0.12098897861195984</v>
      </c>
      <c r="H52" s="243">
        <v>97.955990266837674</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0.10688231121780881</v>
      </c>
      <c r="H53" s="243">
        <v>97.540455132257108</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9.0851975120034928E-2</v>
      </c>
      <c r="H54" s="243">
        <v>98.58249823606323</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6.3433162374508953E-2</v>
      </c>
      <c r="H55" s="243">
        <v>98.382467536619075</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0.10894745744216501</v>
      </c>
      <c r="H56" s="243">
        <v>98.171007115445988</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0.16446513531209084</v>
      </c>
      <c r="H57" s="243">
        <v>99.110260481830096</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0.24574394369271055</v>
      </c>
      <c r="H58" s="243">
        <v>98.94509102720292</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8.949394369271059E-2</v>
      </c>
      <c r="H59" s="243">
        <v>98.830583542828052</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8.9221518987341777E-2</v>
      </c>
      <c r="H60" s="243">
        <v>97.704836108812614</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0.14170029463116543</v>
      </c>
      <c r="H61" s="243">
        <v>98.598220810678555</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0.14228606503710173</v>
      </c>
      <c r="H62" s="243">
        <v>98.475551355851692</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6.1071311654299437E-2</v>
      </c>
      <c r="H63" s="243">
        <v>98.467224545087177</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4.7462134439109564E-2</v>
      </c>
      <c r="H64" s="243">
        <v>98.12493219939698</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3.4797140986468793E-2</v>
      </c>
      <c r="H65" s="243">
        <v>98.890676465360912</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3.3258347883020511E-2</v>
      </c>
      <c r="H66" s="243">
        <v>98.641090829051763</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1.6576331296377127E-2</v>
      </c>
      <c r="H67" s="243">
        <v>100.0466680373361</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5.9756438236577905E-2</v>
      </c>
      <c r="H68" s="243">
        <v>99.0535663360548</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1.0710661283282409E-2</v>
      </c>
      <c r="H69" s="243">
        <v>100.86678020677518</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5.7394696639022254E-2</v>
      </c>
      <c r="H70" s="243">
        <v>97.918825510514367</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4.0144151025752951E-2</v>
      </c>
      <c r="H71" s="243">
        <v>98.127177314880598</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8.9364251418594512E-2</v>
      </c>
      <c r="H72" s="243">
        <v>99.552930412735677</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8.4688454823221321E-2</v>
      </c>
      <c r="H73" s="243">
        <v>99.385830300417283</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0.38539458751636846</v>
      </c>
      <c r="H74" s="243">
        <v>99.797605324452036</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0.24868545395024008</v>
      </c>
      <c r="H75" s="243">
        <v>99.685218331099406</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0.14355838061981668</v>
      </c>
      <c r="H76" s="243">
        <v>98.228739952315138</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3.2347119161938012E-2</v>
      </c>
      <c r="H77" s="243">
        <v>97.10678573732821</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0.13872168267132257</v>
      </c>
      <c r="H78" s="243">
        <v>99.911989334501953</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0.3165881711043213</v>
      </c>
      <c r="H79" s="243">
        <v>100.10755589096279</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0.40623434089917065</v>
      </c>
      <c r="H80" s="243">
        <v>99.599293799052546</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0.42428039065910089</v>
      </c>
      <c r="H81" s="243">
        <v>99.757863280784932</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4.1296377127891743E-3</v>
      </c>
      <c r="H82" s="243">
        <v>101.27127893220992</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2.3417939764295067E-2</v>
      </c>
      <c r="H83" s="243">
        <v>100.53058715808794</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2.4028644696639023E-2</v>
      </c>
      <c r="H84" s="243">
        <v>99.500526028428652</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1.2616488432998691E-2</v>
      </c>
      <c r="H85" s="243">
        <v>99.319871006220012</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0.93636556089044098</v>
      </c>
      <c r="H86" s="243">
        <v>100.0069847197171</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0.95392596027935406</v>
      </c>
      <c r="H87" s="243">
        <v>100.01246282823972</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1.4886294194674816E-2</v>
      </c>
      <c r="H88" s="243">
        <v>99.350488554951255</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1.4072293758184197E-2</v>
      </c>
      <c r="H89" s="243">
        <v>100.29657221467933</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1.1788083806198169E-2</v>
      </c>
      <c r="H90" s="243">
        <v>99.277656669827834</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3.9408555216062843E-3</v>
      </c>
      <c r="H91" s="243">
        <v>100.74441806375145</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1.8661065037101706E-3</v>
      </c>
      <c r="H92" s="243">
        <v>101.2814868368684</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0.96755270624181577</v>
      </c>
      <c r="H93" s="243">
        <v>100.00860578805428</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2.3611032300305545E-2</v>
      </c>
      <c r="H94" s="243">
        <v>99.644922844590326</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5.6479703186381501E-3</v>
      </c>
      <c r="H95" s="243">
        <v>99.190595315671857</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1.7609668267132255E-3</v>
      </c>
      <c r="H96" s="243">
        <v>100.9793497686305</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1.0000545613269316E-3</v>
      </c>
      <c r="H97" s="243">
        <v>99.999960406424066</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0.17286878000872982</v>
      </c>
      <c r="H100" s="243">
        <v>98.93712816856646</v>
      </c>
    </row>
    <row r="101" spans="1:35">
      <c r="A101" s="86" t="str">
        <v>scghqb_sleeploss</v>
      </c>
      <c r="B101" s="237">
        <v>100</v>
      </c>
      <c r="C101" s="86" t="s">
        <v>373</v>
      </c>
      <c r="D101" s="239">
        <f>COUNTIF($C$1:$C101,C101)</f>
        <v>2</v>
      </c>
      <c r="E101" s="239" t="str">
        <f t="shared" si="13"/>
        <v>Wellbeing (GHQ)2</v>
      </c>
      <c r="F101" s="86" t="s">
        <v>376</v>
      </c>
      <c r="G101" s="240">
        <v>0.14768698166739413</v>
      </c>
      <c r="H101" s="243">
        <v>99.179933118931174</v>
      </c>
    </row>
    <row r="102" spans="1:35">
      <c r="A102" s="86" t="str">
        <v>scghqc_usefulrole</v>
      </c>
      <c r="B102" s="237">
        <v>101</v>
      </c>
      <c r="C102" s="86" t="s">
        <v>373</v>
      </c>
      <c r="D102" s="239">
        <f>COUNTIF($C$1:$C102,C102)</f>
        <v>3</v>
      </c>
      <c r="E102" s="239" t="str">
        <f t="shared" si="13"/>
        <v>Wellbeing (GHQ)3</v>
      </c>
      <c r="F102" s="86" t="s">
        <v>378</v>
      </c>
      <c r="G102" s="240">
        <v>0.15130718027062418</v>
      </c>
      <c r="H102" s="243">
        <v>98.742689638594953</v>
      </c>
    </row>
    <row r="103" spans="1:35">
      <c r="A103" s="86" t="str">
        <v>scghqd_decisions</v>
      </c>
      <c r="B103" s="237">
        <v>102</v>
      </c>
      <c r="C103" s="86" t="s">
        <v>373</v>
      </c>
      <c r="D103" s="239">
        <f>COUNTIF($C$1:$C103,C103)</f>
        <v>4</v>
      </c>
      <c r="E103" s="239" t="str">
        <f t="shared" si="13"/>
        <v>Wellbeing (GHQ)4</v>
      </c>
      <c r="F103" s="86" t="s">
        <v>380</v>
      </c>
      <c r="G103" s="240">
        <v>9.9998035792230475E-2</v>
      </c>
      <c r="H103" s="243">
        <v>98.870213495305805</v>
      </c>
    </row>
    <row r="104" spans="1:35">
      <c r="A104" s="86" t="str">
        <v>scghqe_strain</v>
      </c>
      <c r="B104" s="237">
        <v>103</v>
      </c>
      <c r="C104" s="86" t="s">
        <v>373</v>
      </c>
      <c r="D104" s="239">
        <f>COUNTIF($C$1:$C104,C104)</f>
        <v>5</v>
      </c>
      <c r="E104" s="239" t="str">
        <f t="shared" si="13"/>
        <v>Wellbeing (GHQ)5</v>
      </c>
      <c r="F104" s="86" t="s">
        <v>382</v>
      </c>
      <c r="G104" s="240">
        <v>0.21463296595373205</v>
      </c>
      <c r="H104" s="243">
        <v>99.617505702432823</v>
      </c>
    </row>
    <row r="105" spans="1:35">
      <c r="A105" s="86" t="str">
        <v>scghqf_difficulties</v>
      </c>
      <c r="B105" s="237">
        <v>104</v>
      </c>
      <c r="C105" s="86" t="s">
        <v>373</v>
      </c>
      <c r="D105" s="239">
        <f>COUNTIF($C$1:$C105,C105)</f>
        <v>6</v>
      </c>
      <c r="E105" s="239" t="str">
        <f t="shared" si="13"/>
        <v>Wellbeing (GHQ)6</v>
      </c>
      <c r="F105" s="86" t="s">
        <v>384</v>
      </c>
      <c r="G105" s="240">
        <v>0.14215871890004367</v>
      </c>
      <c r="H105" s="243">
        <v>99.175429505896091</v>
      </c>
    </row>
    <row r="106" spans="1:35">
      <c r="A106" s="86" t="str">
        <v>scghqg_enjoyactivs</v>
      </c>
      <c r="B106" s="237">
        <v>105</v>
      </c>
      <c r="C106" s="86" t="s">
        <v>373</v>
      </c>
      <c r="D106" s="239">
        <f>COUNTIF($C$1:$C106,C106)</f>
        <v>7</v>
      </c>
      <c r="E106" s="239" t="str">
        <f t="shared" si="13"/>
        <v>Wellbeing (GHQ)7</v>
      </c>
      <c r="F106" s="86" t="s">
        <v>386</v>
      </c>
      <c r="G106" s="240">
        <v>0.17461938018332607</v>
      </c>
      <c r="H106" s="243">
        <v>99.01331388425298</v>
      </c>
    </row>
    <row r="107" spans="1:35">
      <c r="A107" s="86" t="str">
        <v>scghqh_faceproblems</v>
      </c>
      <c r="B107" s="237">
        <v>106</v>
      </c>
      <c r="C107" s="86" t="s">
        <v>373</v>
      </c>
      <c r="D107" s="239">
        <f>COUNTIF($C$1:$C107,C107)</f>
        <v>8</v>
      </c>
      <c r="E107" s="239" t="str">
        <f t="shared" si="13"/>
        <v>Wellbeing (GHQ)8</v>
      </c>
      <c r="F107" s="86" t="s">
        <v>388</v>
      </c>
      <c r="G107" s="240">
        <v>0.11132671322566565</v>
      </c>
      <c r="H107" s="243">
        <v>98.727368641403856</v>
      </c>
    </row>
    <row r="108" spans="1:35">
      <c r="A108" s="86" t="str">
        <v>scghqi_depressed</v>
      </c>
      <c r="B108" s="237">
        <v>107</v>
      </c>
      <c r="C108" s="86" t="s">
        <v>373</v>
      </c>
      <c r="D108" s="239">
        <f>COUNTIF($C$1:$C108,C108)</f>
        <v>9</v>
      </c>
      <c r="E108" s="239" t="str">
        <f t="shared" si="13"/>
        <v>Wellbeing (GHQ)9</v>
      </c>
      <c r="F108" s="86" t="s">
        <v>390</v>
      </c>
      <c r="G108" s="240">
        <v>0.20100452859013529</v>
      </c>
      <c r="H108" s="243">
        <v>99.202190555201724</v>
      </c>
    </row>
    <row r="109" spans="1:35">
      <c r="A109" s="86" t="str">
        <v>scghqj_confidence</v>
      </c>
      <c r="B109" s="237">
        <v>108</v>
      </c>
      <c r="C109" s="86" t="s">
        <v>373</v>
      </c>
      <c r="D109" s="239">
        <f>COUNTIF($C$1:$C109,C109)</f>
        <v>10</v>
      </c>
      <c r="E109" s="239" t="str">
        <f t="shared" si="13"/>
        <v>Wellbeing (GHQ)10</v>
      </c>
      <c r="F109" s="86" t="s">
        <v>392</v>
      </c>
      <c r="G109" s="240">
        <v>0.17124427106067217</v>
      </c>
      <c r="H109" s="243">
        <v>99.225691581802877</v>
      </c>
    </row>
    <row r="110" spans="1:35">
      <c r="A110" s="86" t="str">
        <v>scghqk_selfworth</v>
      </c>
      <c r="B110" s="237">
        <v>109</v>
      </c>
      <c r="C110" s="86" t="s">
        <v>373</v>
      </c>
      <c r="D110" s="239">
        <f>COUNTIF($C$1:$C110,C110)</f>
        <v>11</v>
      </c>
      <c r="E110" s="239" t="str">
        <f t="shared" si="13"/>
        <v>Wellbeing (GHQ)11</v>
      </c>
      <c r="F110" s="86" t="s">
        <v>111</v>
      </c>
      <c r="G110" s="240">
        <v>9.7835715844609358E-2</v>
      </c>
      <c r="H110" s="243">
        <v>98.692101060367492</v>
      </c>
    </row>
    <row r="111" spans="1:35">
      <c r="A111" s="86" t="str">
        <v>scghql_happiness</v>
      </c>
      <c r="B111" s="237">
        <v>110</v>
      </c>
      <c r="C111" s="86" t="s">
        <v>373</v>
      </c>
      <c r="D111" s="239">
        <f>COUNTIF($C$1:$C111,C111)</f>
        <v>12</v>
      </c>
      <c r="E111" s="239" t="str">
        <f t="shared" si="13"/>
        <v>Wellbeing (GHQ)12</v>
      </c>
      <c r="F111" s="86" t="s">
        <v>109</v>
      </c>
      <c r="G111" s="240">
        <v>0.1497650589262331</v>
      </c>
      <c r="H111" s="243">
        <v>99.379259205661413</v>
      </c>
    </row>
    <row r="112" spans="1:35">
      <c r="A112" s="86" t="str">
        <v>SCOPNGBHA</v>
      </c>
      <c r="B112" s="237">
        <v>111</v>
      </c>
      <c r="C112" s="86" t="s">
        <v>395</v>
      </c>
      <c r="D112" s="239">
        <f>COUNTIF($C$1:$C112,C112)</f>
        <v>1</v>
      </c>
      <c r="E112" s="239" t="str">
        <f t="shared" si="13"/>
        <v>Isolation1</v>
      </c>
      <c r="F112" s="86" t="s">
        <v>396</v>
      </c>
      <c r="G112" s="240">
        <v>8.2122326494980344E-2</v>
      </c>
      <c r="H112" s="243">
        <v>99.992906636014737</v>
      </c>
    </row>
    <row r="113" spans="1:8">
      <c r="A113" s="86" t="str">
        <v>SCOPNGBHD</v>
      </c>
      <c r="B113" s="237">
        <v>112</v>
      </c>
      <c r="C113" s="86" t="s">
        <v>395</v>
      </c>
      <c r="D113" s="239">
        <f>COUNTIF($C$1:$C113,C113)</f>
        <v>2</v>
      </c>
      <c r="E113" s="239" t="str">
        <f t="shared" si="13"/>
        <v>Isolation2</v>
      </c>
      <c r="F113" s="86" t="s">
        <v>398</v>
      </c>
      <c r="G113" s="240">
        <v>0.3755738760366652</v>
      </c>
      <c r="H113" s="243">
        <v>100.19217966165202</v>
      </c>
    </row>
    <row r="114" spans="1:8">
      <c r="A114" s="86" t="str">
        <v>SCOPNGBHH</v>
      </c>
      <c r="B114" s="237">
        <v>113</v>
      </c>
      <c r="C114" s="86" t="s">
        <v>395</v>
      </c>
      <c r="D114" s="239">
        <f>COUNTIF($C$1:$C114,C114)</f>
        <v>3</v>
      </c>
      <c r="E114" s="239" t="str">
        <f t="shared" si="13"/>
        <v>Isolation3</v>
      </c>
      <c r="F114" s="86" t="s">
        <v>400</v>
      </c>
      <c r="G114" s="240">
        <v>0.14868348974247056</v>
      </c>
      <c r="H114" s="243">
        <v>100.41778161458748</v>
      </c>
    </row>
    <row r="115" spans="1:8">
      <c r="A115" s="86" t="str">
        <v>SCOPNGBHC</v>
      </c>
      <c r="B115" s="237">
        <v>114</v>
      </c>
      <c r="C115" s="86" t="s">
        <v>395</v>
      </c>
      <c r="D115" s="239">
        <f>COUNTIF($C$1:$C115,C115)</f>
        <v>4</v>
      </c>
      <c r="E115" s="239" t="str">
        <f t="shared" si="13"/>
        <v>Isolation4</v>
      </c>
      <c r="F115" s="86" t="s">
        <v>402</v>
      </c>
      <c r="G115" s="240">
        <v>0.26756094500218247</v>
      </c>
      <c r="H115" s="243">
        <v>100.34013503447142</v>
      </c>
    </row>
    <row r="116" spans="1:8">
      <c r="A116" s="86" t="str">
        <v>SCOPNGBHA_x</v>
      </c>
      <c r="B116" s="237">
        <v>115</v>
      </c>
      <c r="C116" s="86" t="s">
        <v>395</v>
      </c>
      <c r="D116" s="239">
        <f>COUNTIF($C$1:$C116,C116)</f>
        <v>5</v>
      </c>
      <c r="E116" s="239" t="str">
        <f t="shared" si="13"/>
        <v>Isolation5</v>
      </c>
      <c r="F116" s="86" t="s">
        <v>404</v>
      </c>
      <c r="G116" s="240">
        <v>0.63021944565691834</v>
      </c>
      <c r="H116" s="243">
        <v>99.742189129776833</v>
      </c>
    </row>
    <row r="117" spans="1:8">
      <c r="A117" s="86" t="str">
        <v>SCOPNGBHD_x</v>
      </c>
      <c r="B117" s="237">
        <v>116</v>
      </c>
      <c r="C117" s="86" t="s">
        <v>395</v>
      </c>
      <c r="D117" s="239">
        <f>COUNTIF($C$1:$C117,C117)</f>
        <v>6</v>
      </c>
      <c r="E117" s="239" t="str">
        <f t="shared" si="13"/>
        <v>Isolation6</v>
      </c>
      <c r="F117" s="86" t="s">
        <v>406</v>
      </c>
      <c r="G117" s="240">
        <v>0.3828802378873854</v>
      </c>
      <c r="H117" s="243">
        <v>99.610152919200004</v>
      </c>
    </row>
    <row r="118" spans="1:8">
      <c r="A118" s="86" t="str">
        <v>SCOPNGBHH_x</v>
      </c>
      <c r="B118" s="237">
        <v>117</v>
      </c>
      <c r="C118" s="86" t="s">
        <v>395</v>
      </c>
      <c r="D118" s="239">
        <f>COUNTIF($C$1:$C118,C118)</f>
        <v>7</v>
      </c>
      <c r="E118" s="239" t="str">
        <f t="shared" si="13"/>
        <v>Isolation7</v>
      </c>
      <c r="F118" s="86" t="s">
        <v>408</v>
      </c>
      <c r="G118" s="240">
        <v>0.64437723701440419</v>
      </c>
      <c r="H118" s="243">
        <v>99.809873406462088</v>
      </c>
    </row>
    <row r="119" spans="1:8">
      <c r="A119" s="86" t="str">
        <v>SCOPNGBHC_x</v>
      </c>
      <c r="B119" s="237">
        <v>118</v>
      </c>
      <c r="C119" s="86" t="s">
        <v>395</v>
      </c>
      <c r="D119" s="239">
        <f>COUNTIF($C$1:$C119,C119)</f>
        <v>8</v>
      </c>
      <c r="E119" s="239" t="str">
        <f t="shared" si="13"/>
        <v>Isolation8</v>
      </c>
      <c r="F119" s="86" t="s">
        <v>410</v>
      </c>
      <c r="G119" s="240">
        <v>0.48014987996508074</v>
      </c>
      <c r="H119" s="243">
        <v>99.566980109678667</v>
      </c>
    </row>
    <row r="120" spans="1:8">
      <c r="A120" s="86" t="str">
        <v>ORGM5</v>
      </c>
      <c r="B120" s="237">
        <v>119</v>
      </c>
      <c r="C120" s="86" t="s">
        <v>412</v>
      </c>
      <c r="D120" s="239">
        <f>COUNTIF($C$1:$C120,C120)</f>
        <v>1</v>
      </c>
      <c r="E120" s="239" t="str">
        <f t="shared" si="13"/>
        <v>Community1</v>
      </c>
      <c r="F120" s="86" t="s">
        <v>413</v>
      </c>
      <c r="G120" s="240">
        <v>5.8814327804452206E-2</v>
      </c>
      <c r="H120" s="243">
        <v>97.633909936261603</v>
      </c>
    </row>
    <row r="121" spans="1:8">
      <c r="A121" s="86" t="str">
        <v>ORGM3</v>
      </c>
      <c r="B121" s="237">
        <v>120</v>
      </c>
      <c r="C121" s="86" t="s">
        <v>412</v>
      </c>
      <c r="D121" s="239">
        <f>COUNTIF($C$1:$C121,C121)</f>
        <v>2</v>
      </c>
      <c r="E121" s="239" t="str">
        <f t="shared" si="13"/>
        <v>Community2</v>
      </c>
      <c r="F121" s="86" t="s">
        <v>415</v>
      </c>
      <c r="G121" s="240">
        <v>4.1146169794849405E-2</v>
      </c>
      <c r="H121" s="243">
        <v>99.553236372408591</v>
      </c>
    </row>
    <row r="122" spans="1:8">
      <c r="A122" s="86" t="str">
        <v>ORGM11</v>
      </c>
      <c r="B122" s="237">
        <v>121</v>
      </c>
      <c r="C122" s="86" t="s">
        <v>412</v>
      </c>
      <c r="D122" s="239">
        <f>COUNTIF($C$1:$C122,C122)</f>
        <v>3</v>
      </c>
      <c r="E122" s="239" t="str">
        <f t="shared" si="13"/>
        <v>Community3</v>
      </c>
      <c r="F122" s="86" t="s">
        <v>417</v>
      </c>
      <c r="G122" s="240">
        <v>5.9879146660846788E-2</v>
      </c>
      <c r="H122" s="243">
        <v>99.199075734436789</v>
      </c>
    </row>
    <row r="123" spans="1:8">
      <c r="A123" s="86" t="str">
        <v>ORGM12</v>
      </c>
      <c r="B123" s="237">
        <v>122</v>
      </c>
      <c r="C123" s="86" t="s">
        <v>412</v>
      </c>
      <c r="D123" s="239">
        <f>COUNTIF($C$1:$C123,C123)</f>
        <v>4</v>
      </c>
      <c r="E123" s="239" t="str">
        <f t="shared" si="13"/>
        <v>Community4</v>
      </c>
      <c r="F123" s="86" t="s">
        <v>419</v>
      </c>
      <c r="G123" s="240">
        <v>0.11672375600174596</v>
      </c>
      <c r="H123" s="243">
        <v>100.40781151163631</v>
      </c>
    </row>
    <row r="124" spans="1:8">
      <c r="A124" s="86" t="str">
        <v>ORGM7</v>
      </c>
      <c r="B124" s="237">
        <v>123</v>
      </c>
      <c r="C124" s="86" t="s">
        <v>412</v>
      </c>
      <c r="D124" s="239">
        <f>COUNTIF($C$1:$C124,C124)</f>
        <v>5</v>
      </c>
      <c r="E124" s="239" t="str">
        <f t="shared" si="13"/>
        <v>Community5</v>
      </c>
      <c r="F124" s="86" t="s">
        <v>421</v>
      </c>
      <c r="G124" s="240">
        <v>0.1054392732431253</v>
      </c>
      <c r="H124" s="243">
        <v>99.771103682346535</v>
      </c>
    </row>
    <row r="125" spans="1:8">
      <c r="A125" s="86" t="str">
        <v>ORGM5_x</v>
      </c>
      <c r="B125" s="237">
        <v>124</v>
      </c>
      <c r="C125" s="86" t="s">
        <v>412</v>
      </c>
      <c r="D125" s="239">
        <f>COUNTIF($C$1:$C125,C125)</f>
        <v>6</v>
      </c>
      <c r="E125" s="239" t="str">
        <f t="shared" si="13"/>
        <v>Community6</v>
      </c>
      <c r="F125" s="86" t="s">
        <v>423</v>
      </c>
      <c r="G125" s="240">
        <v>0.94126554997817546</v>
      </c>
      <c r="H125" s="243">
        <v>100.15246657777838</v>
      </c>
    </row>
    <row r="126" spans="1:8">
      <c r="A126" s="86" t="str">
        <v>ORGM3_x</v>
      </c>
      <c r="B126" s="237">
        <v>125</v>
      </c>
      <c r="C126" s="86" t="s">
        <v>412</v>
      </c>
      <c r="D126" s="239">
        <f>COUNTIF($C$1:$C126,C126)</f>
        <v>7</v>
      </c>
      <c r="E126" s="239" t="str">
        <f t="shared" si="13"/>
        <v>Community7</v>
      </c>
      <c r="F126" s="86" t="s">
        <v>425</v>
      </c>
      <c r="G126" s="240">
        <v>0.95887876473155842</v>
      </c>
      <c r="H126" s="243">
        <v>100.01972572830273</v>
      </c>
    </row>
    <row r="127" spans="1:8">
      <c r="A127" s="86" t="str">
        <v>ORGM11_x</v>
      </c>
      <c r="B127" s="237">
        <v>126</v>
      </c>
      <c r="C127" s="86" t="s">
        <v>412</v>
      </c>
      <c r="D127" s="239">
        <f>COUNTIF($C$1:$C127,C127)</f>
        <v>8</v>
      </c>
      <c r="E127" s="239" t="str">
        <f t="shared" si="13"/>
        <v>Community8</v>
      </c>
      <c r="F127" s="86" t="s">
        <v>427</v>
      </c>
      <c r="G127" s="240">
        <v>0.93999405281536441</v>
      </c>
      <c r="H127" s="243">
        <v>100.0510737335744</v>
      </c>
    </row>
    <row r="128" spans="1:8">
      <c r="A128" s="86" t="str">
        <v>ORGM12_x</v>
      </c>
      <c r="B128" s="237">
        <v>127</v>
      </c>
      <c r="C128" s="86" t="s">
        <v>412</v>
      </c>
      <c r="D128" s="239">
        <f>COUNTIF($C$1:$C128,C128)</f>
        <v>9</v>
      </c>
      <c r="E128" s="239" t="str">
        <f t="shared" si="13"/>
        <v>Community9</v>
      </c>
      <c r="F128" s="86" t="s">
        <v>429</v>
      </c>
      <c r="G128" s="240">
        <v>0.88300256438236591</v>
      </c>
      <c r="H128" s="243">
        <v>99.944524789155309</v>
      </c>
    </row>
    <row r="129" spans="1:8">
      <c r="A129" s="86" t="str">
        <v>ORGM7_x</v>
      </c>
      <c r="B129" s="237">
        <v>128</v>
      </c>
      <c r="C129" s="86" t="s">
        <v>412</v>
      </c>
      <c r="D129" s="239">
        <f>COUNTIF($C$1:$C129,C129)</f>
        <v>10</v>
      </c>
      <c r="E129" s="239" t="str">
        <f t="shared" si="13"/>
        <v>Community10</v>
      </c>
      <c r="F129" s="86" t="s">
        <v>431</v>
      </c>
      <c r="G129" s="240">
        <v>0.89456067219554791</v>
      </c>
      <c r="H129" s="243">
        <v>100.02704860038696</v>
      </c>
    </row>
    <row r="130" spans="1:8">
      <c r="A130" s="86" t="str">
        <v>NOISYN</v>
      </c>
      <c r="B130" s="237">
        <v>129</v>
      </c>
      <c r="C130" s="86" t="s">
        <v>433</v>
      </c>
      <c r="D130" s="239">
        <f>COUNTIF($C$1:$C130,C130)</f>
        <v>1</v>
      </c>
      <c r="E130" s="239" t="str">
        <f t="shared" si="13"/>
        <v>Accommodation &amp; Neighbourhood1</v>
      </c>
      <c r="F130" s="86" t="s">
        <v>434</v>
      </c>
      <c r="G130" s="240">
        <v>0.19007092972501091</v>
      </c>
      <c r="H130" s="243">
        <v>99.64293657276238</v>
      </c>
    </row>
    <row r="131" spans="1:8">
      <c r="A131" s="86" t="str">
        <v>NOHEATCH</v>
      </c>
      <c r="B131" s="237">
        <v>130</v>
      </c>
      <c r="C131" s="86" t="s">
        <v>433</v>
      </c>
      <c r="D131" s="239">
        <f>COUNTIF($C$1:$C131,C131)</f>
        <v>2</v>
      </c>
      <c r="E131" s="239" t="str">
        <f t="shared" ref="E131:E194" si="22">C131&amp;D131</f>
        <v>Accommodation &amp; Neighbourhood2</v>
      </c>
      <c r="F131" s="86" t="s">
        <v>436</v>
      </c>
      <c r="G131" s="240">
        <v>0.10617830641641204</v>
      </c>
      <c r="H131" s="243">
        <v>100.39783914769515</v>
      </c>
    </row>
    <row r="132" spans="1:8">
      <c r="A132" s="86" t="str">
        <v>GRIMYN</v>
      </c>
      <c r="B132" s="237">
        <v>131</v>
      </c>
      <c r="C132" s="86" t="s">
        <v>433</v>
      </c>
      <c r="D132" s="239">
        <f>COUNTIF($C$1:$C132,C132)</f>
        <v>3</v>
      </c>
      <c r="E132" s="239" t="str">
        <f t="shared" si="22"/>
        <v>Accommodation &amp; Neighbourhood3</v>
      </c>
      <c r="F132" s="86" t="s">
        <v>438</v>
      </c>
      <c r="G132" s="240">
        <v>0.11425272806634656</v>
      </c>
      <c r="H132" s="243">
        <v>100.84359156198457</v>
      </c>
    </row>
    <row r="133" spans="1:8">
      <c r="A133" s="86" t="str">
        <v>CRVAND</v>
      </c>
      <c r="B133" s="237">
        <v>132</v>
      </c>
      <c r="C133" s="86" t="s">
        <v>433</v>
      </c>
      <c r="D133" s="239">
        <f>COUNTIF($C$1:$C133,C133)</f>
        <v>4</v>
      </c>
      <c r="E133" s="239" t="str">
        <f t="shared" si="22"/>
        <v>Accommodation &amp; Neighbourhood4</v>
      </c>
      <c r="F133" s="86" t="s">
        <v>440</v>
      </c>
      <c r="G133" s="240">
        <v>6.501183980794413E-2</v>
      </c>
      <c r="H133" s="243">
        <v>98.947619550962997</v>
      </c>
    </row>
    <row r="134" spans="1:8">
      <c r="A134" s="86" t="str">
        <v>NOISYN_x</v>
      </c>
      <c r="B134" s="237">
        <v>133</v>
      </c>
      <c r="C134" s="86" t="s">
        <v>433</v>
      </c>
      <c r="D134" s="239">
        <f>COUNTIF($C$1:$C134,C134)</f>
        <v>5</v>
      </c>
      <c r="E134" s="239" t="str">
        <f t="shared" si="22"/>
        <v>Accommodation &amp; Neighbourhood5</v>
      </c>
      <c r="F134" s="86" t="s">
        <v>442</v>
      </c>
      <c r="G134" s="240">
        <v>0.8099312527280661</v>
      </c>
      <c r="H134" s="243">
        <v>100.08398127135081</v>
      </c>
    </row>
    <row r="135" spans="1:8">
      <c r="A135" s="86" t="str">
        <v>HEATCH</v>
      </c>
      <c r="B135" s="237">
        <v>134</v>
      </c>
      <c r="C135" s="86" t="s">
        <v>433</v>
      </c>
      <c r="D135" s="239">
        <f>COUNTIF($C$1:$C135,C135)</f>
        <v>6</v>
      </c>
      <c r="E135" s="239" t="str">
        <f t="shared" si="22"/>
        <v>Accommodation &amp; Neighbourhood6</v>
      </c>
      <c r="F135" s="86" t="s">
        <v>444</v>
      </c>
      <c r="G135" s="240">
        <v>0.89382174814491488</v>
      </c>
      <c r="H135" s="243">
        <v>99.95294952095847</v>
      </c>
    </row>
    <row r="136" spans="1:8">
      <c r="A136" s="86" t="str">
        <v>GRIMYN_x</v>
      </c>
      <c r="B136" s="237">
        <v>135</v>
      </c>
      <c r="C136" s="86" t="s">
        <v>433</v>
      </c>
      <c r="D136" s="239">
        <f>COUNTIF($C$1:$C136,C136)</f>
        <v>7</v>
      </c>
      <c r="E136" s="239" t="str">
        <f t="shared" si="22"/>
        <v>Accommodation &amp; Neighbourhood7</v>
      </c>
      <c r="F136" s="86" t="s">
        <v>446</v>
      </c>
      <c r="G136" s="240">
        <v>0.8856732322130072</v>
      </c>
      <c r="H136" s="243">
        <v>99.886961017398846</v>
      </c>
    </row>
    <row r="137" spans="1:8">
      <c r="A137" s="86" t="str">
        <v>CRVAND_x</v>
      </c>
      <c r="B137" s="237">
        <v>136</v>
      </c>
      <c r="C137" s="86" t="s">
        <v>433</v>
      </c>
      <c r="D137" s="239">
        <f>COUNTIF($C$1:$C137,C137)</f>
        <v>8</v>
      </c>
      <c r="E137" s="239" t="str">
        <f t="shared" si="22"/>
        <v>Accommodation &amp; Neighbourhood8</v>
      </c>
      <c r="F137" s="86" t="s">
        <v>448</v>
      </c>
      <c r="G137" s="240">
        <v>0.93515479048450434</v>
      </c>
      <c r="H137" s="243">
        <v>100.0770926907193</v>
      </c>
    </row>
    <row r="138" spans="1:8">
      <c r="A138" s="86" t="str">
        <v>SCLFSATO_lo</v>
      </c>
      <c r="B138" s="237">
        <v>137</v>
      </c>
      <c r="C138" s="86" t="s">
        <v>450</v>
      </c>
      <c r="D138" s="239">
        <f>COUNTIF($C$1:$C138,C138)</f>
        <v>1</v>
      </c>
      <c r="E138" s="239" t="str">
        <f t="shared" si="22"/>
        <v>Contentment1</v>
      </c>
      <c r="F138" s="86" t="s">
        <v>451</v>
      </c>
      <c r="G138" s="240">
        <v>6.7594500218245299E-2</v>
      </c>
      <c r="H138" s="243">
        <v>99.09037068883076</v>
      </c>
    </row>
    <row r="139" spans="1:8">
      <c r="A139" s="86" t="str">
        <v>SCLFSAT1_lo</v>
      </c>
      <c r="B139" s="237">
        <v>138</v>
      </c>
      <c r="C139" s="86" t="s">
        <v>450</v>
      </c>
      <c r="D139" s="239">
        <f>COUNTIF($C$1:$C139,C139)</f>
        <v>2</v>
      </c>
      <c r="E139" s="239" t="str">
        <f t="shared" si="22"/>
        <v>Contentment2</v>
      </c>
      <c r="F139" s="86" t="s">
        <v>453</v>
      </c>
      <c r="G139" s="240">
        <v>0.11021928197293759</v>
      </c>
      <c r="H139" s="243">
        <v>98.857621855171274</v>
      </c>
    </row>
    <row r="140" spans="1:8">
      <c r="A140" s="86" t="str">
        <v>SCLFSAT2_lo</v>
      </c>
      <c r="B140" s="237">
        <v>139</v>
      </c>
      <c r="C140" s="86" t="s">
        <v>450</v>
      </c>
      <c r="D140" s="239">
        <f>COUNTIF($C$1:$C140,C140)</f>
        <v>3</v>
      </c>
      <c r="E140" s="239" t="str">
        <f t="shared" si="22"/>
        <v>Contentment3</v>
      </c>
      <c r="F140" s="86" t="s">
        <v>455</v>
      </c>
      <c r="G140" s="240">
        <v>9.9084897424705373E-2</v>
      </c>
      <c r="H140" s="243">
        <v>99.02883843628689</v>
      </c>
    </row>
    <row r="141" spans="1:8">
      <c r="A141" s="86" t="str">
        <v>JBSAT_lo</v>
      </c>
      <c r="B141" s="237">
        <v>140</v>
      </c>
      <c r="C141" s="86" t="s">
        <v>450</v>
      </c>
      <c r="D141" s="239">
        <f>COUNTIF($C$1:$C141,C141)</f>
        <v>4</v>
      </c>
      <c r="E141" s="239" t="str">
        <f t="shared" si="22"/>
        <v>Contentment4</v>
      </c>
      <c r="F141" s="86" t="s">
        <v>457</v>
      </c>
      <c r="G141" s="240">
        <v>4.3467044958533388E-2</v>
      </c>
      <c r="H141" s="243">
        <v>100.20486659891851</v>
      </c>
    </row>
    <row r="142" spans="1:8">
      <c r="A142" s="86" t="str">
        <v>SCLFSAT7_lo</v>
      </c>
      <c r="B142" s="237">
        <v>141</v>
      </c>
      <c r="C142" s="86" t="s">
        <v>450</v>
      </c>
      <c r="D142" s="239">
        <f>COUNTIF($C$1:$C142,C142)</f>
        <v>5</v>
      </c>
      <c r="E142" s="239" t="str">
        <f t="shared" si="22"/>
        <v>Contentment5</v>
      </c>
      <c r="F142" s="86" t="s">
        <v>459</v>
      </c>
      <c r="G142" s="240">
        <v>8.6341226538629412E-2</v>
      </c>
      <c r="H142" s="243">
        <v>99.453721417176283</v>
      </c>
    </row>
    <row r="143" spans="1:8">
      <c r="A143" s="86" t="str">
        <v>SCLFSATO_med</v>
      </c>
      <c r="B143" s="237">
        <v>142</v>
      </c>
      <c r="C143" s="86" t="s">
        <v>450</v>
      </c>
      <c r="D143" s="239">
        <f>COUNTIF($C$1:$C143,C143)</f>
        <v>6</v>
      </c>
      <c r="E143" s="239" t="str">
        <f t="shared" si="22"/>
        <v>Contentment6</v>
      </c>
      <c r="F143" s="86" t="s">
        <v>461</v>
      </c>
      <c r="G143" s="240">
        <v>0.39205887167175907</v>
      </c>
      <c r="H143" s="243">
        <v>99.674997843004903</v>
      </c>
    </row>
    <row r="144" spans="1:8">
      <c r="A144" s="86" t="str">
        <v>SCLFSAT1_med</v>
      </c>
      <c r="B144" s="237">
        <v>143</v>
      </c>
      <c r="C144" s="86" t="s">
        <v>450</v>
      </c>
      <c r="D144" s="239">
        <f>COUNTIF($C$1:$C144,C144)</f>
        <v>7</v>
      </c>
      <c r="E144" s="239" t="str">
        <f t="shared" si="22"/>
        <v>Contentment7</v>
      </c>
      <c r="F144" s="86" t="s">
        <v>463</v>
      </c>
      <c r="G144" s="240">
        <v>0.41091090135312086</v>
      </c>
      <c r="H144" s="243">
        <v>99.871851009903025</v>
      </c>
    </row>
    <row r="145" spans="1:8">
      <c r="A145" s="86" t="str">
        <v>SCLFSAT2_med</v>
      </c>
      <c r="B145" s="237">
        <v>144</v>
      </c>
      <c r="C145" s="86" t="s">
        <v>450</v>
      </c>
      <c r="D145" s="239">
        <f>COUNTIF($C$1:$C145,C145)</f>
        <v>8</v>
      </c>
      <c r="E145" s="239" t="str">
        <f t="shared" si="22"/>
        <v>Contentment8</v>
      </c>
      <c r="F145" s="86" t="s">
        <v>465</v>
      </c>
      <c r="G145" s="240">
        <v>0.46063007420340463</v>
      </c>
      <c r="H145" s="243">
        <v>100.02167894127263</v>
      </c>
    </row>
    <row r="146" spans="1:8">
      <c r="A146" s="86" t="str">
        <v>JBSAT_med</v>
      </c>
      <c r="B146" s="237">
        <v>145</v>
      </c>
      <c r="C146" s="86" t="s">
        <v>450</v>
      </c>
      <c r="D146" s="239">
        <f>COUNTIF($C$1:$C146,C146)</f>
        <v>9</v>
      </c>
      <c r="E146" s="239" t="str">
        <f t="shared" si="22"/>
        <v>Contentment9</v>
      </c>
      <c r="F146" s="86" t="s">
        <v>467</v>
      </c>
      <c r="G146" s="240">
        <v>0.37837783718900037</v>
      </c>
      <c r="H146" s="243">
        <v>100.04087478918781</v>
      </c>
    </row>
    <row r="147" spans="1:8">
      <c r="A147" s="86" t="str">
        <v>SCLFSAT7_med</v>
      </c>
      <c r="B147" s="237">
        <v>146</v>
      </c>
      <c r="C147" s="86" t="s">
        <v>450</v>
      </c>
      <c r="D147" s="239">
        <f>COUNTIF($C$1:$C147,C147)</f>
        <v>10</v>
      </c>
      <c r="E147" s="239" t="str">
        <f t="shared" si="22"/>
        <v>Contentment10</v>
      </c>
      <c r="F147" s="86" t="s">
        <v>469</v>
      </c>
      <c r="G147" s="240">
        <v>0.46843076167612385</v>
      </c>
      <c r="H147" s="243">
        <v>99.863501248599931</v>
      </c>
    </row>
    <row r="148" spans="1:8">
      <c r="A148" s="86" t="str">
        <v>SCLFSATO_hi</v>
      </c>
      <c r="B148" s="237">
        <v>147</v>
      </c>
      <c r="C148" s="86" t="s">
        <v>450</v>
      </c>
      <c r="D148" s="239">
        <f>COUNTIF($C$1:$C148,C148)</f>
        <v>11</v>
      </c>
      <c r="E148" s="239" t="str">
        <f t="shared" si="22"/>
        <v>Contentment11</v>
      </c>
      <c r="F148" s="86" t="s">
        <v>471</v>
      </c>
      <c r="G148" s="240">
        <v>0.54082802269751207</v>
      </c>
      <c r="H148" s="243">
        <v>100.35541158926129</v>
      </c>
    </row>
    <row r="149" spans="1:8">
      <c r="A149" s="86" t="str">
        <v>SCLFSAT1_hi</v>
      </c>
      <c r="B149" s="237">
        <v>148</v>
      </c>
      <c r="C149" s="86" t="s">
        <v>450</v>
      </c>
      <c r="D149" s="239">
        <f>COUNTIF($C$1:$C149,C149)</f>
        <v>12</v>
      </c>
      <c r="E149" s="239" t="str">
        <f t="shared" si="22"/>
        <v>Contentment12</v>
      </c>
      <c r="F149" s="86" t="s">
        <v>473</v>
      </c>
      <c r="G149" s="240">
        <v>0.47886103230030547</v>
      </c>
      <c r="H149" s="243">
        <v>100.37602079941456</v>
      </c>
    </row>
    <row r="150" spans="1:8">
      <c r="A150" s="86" t="str">
        <v>SCLFSAT2_hi</v>
      </c>
      <c r="B150" s="237">
        <v>149</v>
      </c>
      <c r="C150" s="86" t="s">
        <v>450</v>
      </c>
      <c r="D150" s="239">
        <f>COUNTIF($C$1:$C150,C150)</f>
        <v>13</v>
      </c>
      <c r="E150" s="239" t="str">
        <f t="shared" si="22"/>
        <v>Contentment13</v>
      </c>
      <c r="F150" s="86" t="s">
        <v>475</v>
      </c>
      <c r="G150" s="240">
        <v>0.44034166302924488</v>
      </c>
      <c r="H150" s="243">
        <v>100.2048276282805</v>
      </c>
    </row>
    <row r="151" spans="1:8">
      <c r="A151" s="86" t="str">
        <v>JBSAT_hi</v>
      </c>
      <c r="B151" s="237">
        <v>150</v>
      </c>
      <c r="C151" s="86" t="s">
        <v>450</v>
      </c>
      <c r="D151" s="239">
        <f>COUNTIF($C$1:$C151,C151)</f>
        <v>14</v>
      </c>
      <c r="E151" s="239" t="str">
        <f t="shared" si="22"/>
        <v>Contentment14</v>
      </c>
      <c r="F151" s="86" t="s">
        <v>477</v>
      </c>
      <c r="G151" s="240">
        <v>0.5780426669576606</v>
      </c>
      <c r="H151" s="243">
        <v>99.959694708918207</v>
      </c>
    </row>
    <row r="152" spans="1:8">
      <c r="A152" s="86" t="str">
        <v>SCLFSAT7_hi</v>
      </c>
      <c r="B152" s="237">
        <v>151</v>
      </c>
      <c r="C152" s="86" t="s">
        <v>450</v>
      </c>
      <c r="D152" s="239">
        <f>COUNTIF($C$1:$C152,C152)</f>
        <v>15</v>
      </c>
      <c r="E152" s="239" t="str">
        <f t="shared" si="22"/>
        <v>Contentment15</v>
      </c>
      <c r="F152" s="86" t="s">
        <v>479</v>
      </c>
      <c r="G152" s="240">
        <v>0.4452489087734614</v>
      </c>
      <c r="H152" s="243">
        <v>100.2490066787858</v>
      </c>
    </row>
    <row r="153" spans="1:8">
      <c r="A153" s="86" t="str">
        <v>age0004</v>
      </c>
      <c r="B153" s="237">
        <v>152</v>
      </c>
      <c r="C153" s="86" t="s">
        <v>52</v>
      </c>
      <c r="D153" s="239">
        <f>COUNTIF($C$1:$C153,C153)</f>
        <v>1</v>
      </c>
      <c r="E153" s="239" t="str">
        <f t="shared" si="22"/>
        <v>Age1</v>
      </c>
      <c r="F153" s="86" t="s">
        <v>481</v>
      </c>
      <c r="G153" s="240">
        <v>5.2529026625927538E-2</v>
      </c>
      <c r="H153" s="243">
        <v>99.853183526816665</v>
      </c>
    </row>
    <row r="154" spans="1:8">
      <c r="A154" s="86" t="str">
        <v>age0517</v>
      </c>
      <c r="B154" s="237">
        <v>153</v>
      </c>
      <c r="C154" s="86" t="s">
        <v>52</v>
      </c>
      <c r="D154" s="239">
        <f>COUNTIF($C$1:$C154,C154)</f>
        <v>2</v>
      </c>
      <c r="E154" s="239" t="str">
        <f t="shared" si="22"/>
        <v>Age2</v>
      </c>
      <c r="F154" s="86" t="s">
        <v>482</v>
      </c>
      <c r="G154" s="240">
        <v>0.15226505892623307</v>
      </c>
      <c r="H154" s="243">
        <v>99.810155473149649</v>
      </c>
    </row>
    <row r="155" spans="1:8">
      <c r="A155" s="86" t="str">
        <v>age1824</v>
      </c>
      <c r="B155" s="237">
        <v>154</v>
      </c>
      <c r="C155" s="86" t="s">
        <v>52</v>
      </c>
      <c r="D155" s="239">
        <f>COUNTIF($C$1:$C155,C155)</f>
        <v>3</v>
      </c>
      <c r="E155" s="239" t="str">
        <f t="shared" si="22"/>
        <v>Age3</v>
      </c>
      <c r="F155" s="86" t="s">
        <v>483</v>
      </c>
      <c r="G155" s="240">
        <v>6.8380565255347012E-2</v>
      </c>
      <c r="H155" s="243">
        <v>99.277299684596926</v>
      </c>
    </row>
    <row r="156" spans="1:8">
      <c r="A156" s="86" t="str">
        <v>age2534</v>
      </c>
      <c r="B156" s="237">
        <v>155</v>
      </c>
      <c r="C156" s="86" t="s">
        <v>52</v>
      </c>
      <c r="D156" s="239">
        <f>COUNTIF($C$1:$C156,C156)</f>
        <v>4</v>
      </c>
      <c r="E156" s="239" t="str">
        <f t="shared" si="22"/>
        <v>Age4</v>
      </c>
      <c r="F156" s="86" t="s">
        <v>484</v>
      </c>
      <c r="G156" s="240">
        <v>0.11785497599301614</v>
      </c>
      <c r="H156" s="243">
        <v>99.967352464382159</v>
      </c>
    </row>
    <row r="157" spans="1:8">
      <c r="A157" s="86" t="str">
        <v>age3549</v>
      </c>
      <c r="B157" s="237">
        <v>156</v>
      </c>
      <c r="C157" s="86" t="s">
        <v>52</v>
      </c>
      <c r="D157" s="239">
        <f>COUNTIF($C$1:$C157,C157)</f>
        <v>5</v>
      </c>
      <c r="E157" s="239" t="str">
        <f t="shared" si="22"/>
        <v>Age5</v>
      </c>
      <c r="F157" s="86" t="s">
        <v>485</v>
      </c>
      <c r="G157" s="240">
        <v>0.18089720646006108</v>
      </c>
      <c r="H157" s="243">
        <v>99.817203984127062</v>
      </c>
    </row>
    <row r="158" spans="1:8">
      <c r="A158" s="86" t="str">
        <v>age5064</v>
      </c>
      <c r="B158" s="237">
        <v>157</v>
      </c>
      <c r="C158" s="86" t="s">
        <v>52</v>
      </c>
      <c r="D158" s="239">
        <f>COUNTIF($C$1:$C158,C158)</f>
        <v>6</v>
      </c>
      <c r="E158" s="239" t="str">
        <f t="shared" si="22"/>
        <v>Age6</v>
      </c>
      <c r="F158" s="86" t="s">
        <v>486</v>
      </c>
      <c r="G158" s="240">
        <v>0.20930510694020074</v>
      </c>
      <c r="H158" s="243">
        <v>99.976854822494346</v>
      </c>
    </row>
    <row r="159" spans="1:8">
      <c r="A159" s="86" t="str">
        <v>age6574</v>
      </c>
      <c r="B159" s="237">
        <v>158</v>
      </c>
      <c r="C159" s="86" t="s">
        <v>52</v>
      </c>
      <c r="D159" s="239">
        <f>COUNTIF($C$1:$C159,C159)</f>
        <v>7</v>
      </c>
      <c r="E159" s="239" t="str">
        <f t="shared" si="22"/>
        <v>Age7</v>
      </c>
      <c r="F159" s="86" t="s">
        <v>487</v>
      </c>
      <c r="G159" s="240">
        <v>0.11707633129637714</v>
      </c>
      <c r="H159" s="243">
        <v>100.46266450313945</v>
      </c>
    </row>
    <row r="160" spans="1:8">
      <c r="A160" s="86" t="str">
        <v>age75p</v>
      </c>
      <c r="B160" s="237">
        <v>159</v>
      </c>
      <c r="C160" s="86" t="s">
        <v>52</v>
      </c>
      <c r="D160" s="239">
        <f>COUNTIF($C$1:$C160,C160)</f>
        <v>8</v>
      </c>
      <c r="E160" s="239" t="str">
        <f t="shared" si="22"/>
        <v>Age8</v>
      </c>
      <c r="F160" s="86" t="s">
        <v>488</v>
      </c>
      <c r="G160" s="240">
        <v>0.10173537756438239</v>
      </c>
      <c r="H160" s="243">
        <v>100.75709634187304</v>
      </c>
    </row>
    <row r="161" spans="1:8">
      <c r="A161" s="86" t="str">
        <v>rcd_gor_dv_101</v>
      </c>
      <c r="B161" s="237">
        <v>160</v>
      </c>
      <c r="C161" s="86" t="s">
        <v>491</v>
      </c>
      <c r="D161" s="239">
        <f>COUNTIF($C$1:$C161,C161)</f>
        <v>1</v>
      </c>
      <c r="E161" s="239" t="str">
        <f t="shared" si="22"/>
        <v>Geography1</v>
      </c>
      <c r="F161" s="86" t="s">
        <v>492</v>
      </c>
      <c r="G161" s="240">
        <v>0.83361152335224797</v>
      </c>
      <c r="H161" s="243">
        <v>100.07219998916328</v>
      </c>
    </row>
    <row r="162" spans="1:8">
      <c r="A162" s="86" t="str">
        <v>rcd_gor_dv_102</v>
      </c>
      <c r="B162" s="237">
        <v>161</v>
      </c>
      <c r="C162" s="86" t="s">
        <v>491</v>
      </c>
      <c r="D162" s="239">
        <f>COUNTIF($C$1:$C162,C162)</f>
        <v>2</v>
      </c>
      <c r="E162" s="239" t="str">
        <f t="shared" si="22"/>
        <v>Geography2</v>
      </c>
      <c r="F162" s="86" t="s">
        <v>494</v>
      </c>
      <c r="G162" s="240">
        <v>5.4487068965517256E-2</v>
      </c>
      <c r="H162" s="243">
        <v>102.41432374868798</v>
      </c>
    </row>
    <row r="163" spans="1:8">
      <c r="A163" s="86" t="str">
        <v>rcd_gor_dv_103</v>
      </c>
      <c r="B163" s="237">
        <v>162</v>
      </c>
      <c r="C163" s="86" t="s">
        <v>491</v>
      </c>
      <c r="D163" s="239">
        <f>COUNTIF($C$1:$C163,C163)</f>
        <v>3</v>
      </c>
      <c r="E163" s="239" t="str">
        <f t="shared" si="22"/>
        <v>Geography3</v>
      </c>
      <c r="F163" s="86" t="s">
        <v>496</v>
      </c>
      <c r="G163" s="240">
        <v>8.1982267568747297E-2</v>
      </c>
      <c r="H163" s="243">
        <v>96.938321074750476</v>
      </c>
    </row>
    <row r="164" spans="1:8">
      <c r="A164" s="86" t="str">
        <v>rcd_gor_dv_104</v>
      </c>
      <c r="B164" s="237">
        <v>163</v>
      </c>
      <c r="C164" s="86" t="s">
        <v>491</v>
      </c>
      <c r="D164" s="239">
        <f>COUNTIF($C$1:$C164,C164)</f>
        <v>4</v>
      </c>
      <c r="E164" s="239" t="str">
        <f t="shared" si="22"/>
        <v>Geography4</v>
      </c>
      <c r="F164" s="86" t="s">
        <v>498</v>
      </c>
      <c r="G164" s="240">
        <v>2.9986468790921001E-2</v>
      </c>
      <c r="H164" s="243">
        <v>102.16991236605205</v>
      </c>
    </row>
    <row r="165" spans="1:8">
      <c r="A165" s="86" t="str">
        <v>rcd_RACEL_DV_101</v>
      </c>
      <c r="B165" s="237">
        <v>164</v>
      </c>
      <c r="C165" s="86" t="s">
        <v>500</v>
      </c>
      <c r="D165" s="239">
        <f>COUNTIF($C$1:$C165,C165)</f>
        <v>1</v>
      </c>
      <c r="E165" s="239" t="str">
        <f t="shared" si="22"/>
        <v>Ethnicity1</v>
      </c>
      <c r="F165" s="86" t="s">
        <v>501</v>
      </c>
      <c r="G165" s="240">
        <v>0.94236910737669133</v>
      </c>
      <c r="H165" s="243">
        <v>99.935030312695645</v>
      </c>
    </row>
    <row r="166" spans="1:8">
      <c r="A166" s="86" t="str">
        <v>rcd_RACEL_DV_102</v>
      </c>
      <c r="B166" s="237">
        <v>165</v>
      </c>
      <c r="C166" s="86" t="s">
        <v>500</v>
      </c>
      <c r="D166" s="239">
        <f>COUNTIF($C$1:$C166,C166)</f>
        <v>2</v>
      </c>
      <c r="E166" s="239" t="str">
        <f t="shared" si="22"/>
        <v>Ethnicity2</v>
      </c>
      <c r="F166" s="86" t="s">
        <v>503</v>
      </c>
      <c r="G166" s="240">
        <v>1.1440091663029246E-2</v>
      </c>
      <c r="H166" s="243">
        <v>100.35140550260564</v>
      </c>
    </row>
    <row r="167" spans="1:8">
      <c r="A167" s="86" t="str">
        <v>rcd_RACEL_DV_103</v>
      </c>
      <c r="B167" s="237">
        <v>166</v>
      </c>
      <c r="C167" s="86" t="s">
        <v>500</v>
      </c>
      <c r="D167" s="239">
        <f>COUNTIF($C$1:$C167,C167)</f>
        <v>3</v>
      </c>
      <c r="E167" s="239" t="str">
        <f t="shared" si="22"/>
        <v>Ethnicity3</v>
      </c>
      <c r="F167" s="86" t="s">
        <v>505</v>
      </c>
      <c r="G167" s="240">
        <v>2.9586534264513308E-2</v>
      </c>
      <c r="H167" s="243">
        <v>101.98425518012424</v>
      </c>
    </row>
    <row r="168" spans="1:8">
      <c r="A168" s="86" t="str">
        <v>rcd_RACEL_DV_104</v>
      </c>
      <c r="B168" s="237">
        <v>167</v>
      </c>
      <c r="C168" s="86" t="s">
        <v>500</v>
      </c>
      <c r="D168" s="239">
        <f>COUNTIF($C$1:$C168,C168)</f>
        <v>4</v>
      </c>
      <c r="E168" s="239" t="str">
        <f t="shared" si="22"/>
        <v>Ethnicity4</v>
      </c>
      <c r="F168" s="86" t="s">
        <v>507</v>
      </c>
      <c r="G168" s="240">
        <v>1.1700676560453947E-2</v>
      </c>
      <c r="H168" s="243">
        <v>99.185697119880771</v>
      </c>
    </row>
    <row r="169" spans="1:8">
      <c r="A169" s="86" t="str">
        <v>rcd_RACEL_DV_105</v>
      </c>
      <c r="B169" s="237">
        <v>168</v>
      </c>
      <c r="C169" s="86" t="s">
        <v>500</v>
      </c>
      <c r="D169" s="239">
        <f>COUNTIF($C$1:$C169,C169)</f>
        <v>5</v>
      </c>
      <c r="E169" s="239" t="str">
        <f t="shared" si="22"/>
        <v>Ethnicity5</v>
      </c>
      <c r="F169" s="86" t="s">
        <v>509</v>
      </c>
      <c r="G169" s="240">
        <v>4.5811872544740291E-3</v>
      </c>
      <c r="H169" s="243">
        <v>102.31393923328322</v>
      </c>
    </row>
    <row r="170" spans="1:8">
      <c r="A170" s="86" t="str">
        <v>rcd_plbornc_101</v>
      </c>
      <c r="B170" s="237">
        <v>169</v>
      </c>
      <c r="C170" s="86" t="s">
        <v>511</v>
      </c>
      <c r="D170" s="239">
        <f>COUNTIF($C$1:$C170,C170)</f>
        <v>1</v>
      </c>
      <c r="E170" s="239" t="str">
        <f t="shared" si="22"/>
        <v>Country of Birth1</v>
      </c>
      <c r="F170" s="86" t="s">
        <v>512</v>
      </c>
      <c r="G170" s="240">
        <v>0.92140015277171539</v>
      </c>
      <c r="H170" s="243">
        <v>99.949508592081713</v>
      </c>
    </row>
    <row r="171" spans="1:8">
      <c r="A171" s="86" t="str">
        <v>rcd_plbornc_102</v>
      </c>
      <c r="B171" s="237">
        <v>170</v>
      </c>
      <c r="C171" s="86" t="s">
        <v>511</v>
      </c>
      <c r="D171" s="239">
        <f>COUNTIF($C$1:$C171,C171)</f>
        <v>2</v>
      </c>
      <c r="E171" s="239" t="str">
        <f t="shared" si="22"/>
        <v>Country of Birth2</v>
      </c>
      <c r="F171" s="86" t="s">
        <v>514</v>
      </c>
      <c r="G171" s="240">
        <v>1.5768332605848978E-2</v>
      </c>
      <c r="H171" s="243">
        <v>99.246498699281773</v>
      </c>
    </row>
    <row r="172" spans="1:8">
      <c r="A172" s="86" t="str">
        <v>rcd_plbornc_103</v>
      </c>
      <c r="B172" s="237">
        <v>171</v>
      </c>
      <c r="C172" s="86" t="s">
        <v>511</v>
      </c>
      <c r="D172" s="239">
        <f>COUNTIF($C$1:$C172,C172)</f>
        <v>3</v>
      </c>
      <c r="E172" s="239" t="str">
        <f t="shared" si="22"/>
        <v>Country of Birth3</v>
      </c>
      <c r="F172" s="86" t="s">
        <v>516</v>
      </c>
      <c r="G172" s="240">
        <v>1.9791030117852467E-3</v>
      </c>
      <c r="H172" s="243">
        <v>99.041150505616741</v>
      </c>
    </row>
    <row r="173" spans="1:8">
      <c r="A173" s="86" t="str">
        <v>rcd_plbornc_104</v>
      </c>
      <c r="B173" s="237">
        <v>172</v>
      </c>
      <c r="C173" s="86" t="s">
        <v>511</v>
      </c>
      <c r="D173" s="239">
        <f>COUNTIF($C$1:$C173,C173)</f>
        <v>4</v>
      </c>
      <c r="E173" s="239" t="str">
        <f t="shared" si="22"/>
        <v>Country of Birth4</v>
      </c>
      <c r="F173" s="86" t="s">
        <v>518</v>
      </c>
      <c r="G173" s="240">
        <v>4.3956241815800963E-3</v>
      </c>
      <c r="H173" s="243">
        <v>101.68523822014868</v>
      </c>
    </row>
    <row r="174" spans="1:8">
      <c r="A174" s="86" t="str">
        <v>rcd_plbornc_105</v>
      </c>
      <c r="B174" s="237">
        <v>173</v>
      </c>
      <c r="C174" s="86" t="s">
        <v>511</v>
      </c>
      <c r="D174" s="239">
        <f>COUNTIF($C$1:$C174,C174)</f>
        <v>5</v>
      </c>
      <c r="E174" s="239" t="str">
        <f t="shared" si="22"/>
        <v>Country of Birth5</v>
      </c>
      <c r="F174" s="86" t="s">
        <v>520</v>
      </c>
      <c r="G174" s="240">
        <v>1.6922904845045831E-2</v>
      </c>
      <c r="H174" s="243">
        <v>101.47670795397148</v>
      </c>
    </row>
    <row r="175" spans="1:8">
      <c r="A175" s="86" t="str">
        <v>rcd_plbornc_106</v>
      </c>
      <c r="B175" s="237">
        <v>174</v>
      </c>
      <c r="C175" s="86" t="s">
        <v>511</v>
      </c>
      <c r="D175" s="239">
        <f>COUNTIF($C$1:$C175,C175)</f>
        <v>6</v>
      </c>
      <c r="E175" s="239" t="str">
        <f t="shared" si="22"/>
        <v>Country of Birth6</v>
      </c>
      <c r="F175" s="86" t="s">
        <v>522</v>
      </c>
      <c r="G175" s="240">
        <v>7.8729266695766031E-3</v>
      </c>
      <c r="H175" s="243">
        <v>100.27721674029904</v>
      </c>
    </row>
    <row r="176" spans="1:8">
      <c r="A176" s="86" t="str">
        <v>rcd_plbornc_107</v>
      </c>
      <c r="B176" s="237">
        <v>175</v>
      </c>
      <c r="C176" s="86" t="s">
        <v>511</v>
      </c>
      <c r="D176" s="239">
        <f>COUNTIF($C$1:$C176,C176)</f>
        <v>7</v>
      </c>
      <c r="E176" s="239" t="str">
        <f t="shared" si="22"/>
        <v>Country of Birth7</v>
      </c>
      <c r="F176" s="86" t="s">
        <v>49</v>
      </c>
      <c r="G176" s="240">
        <v>3.1682725883893495E-2</v>
      </c>
      <c r="H176" s="243">
        <v>100.69111211139541</v>
      </c>
    </row>
    <row r="177" spans="1:8">
      <c r="A177" s="86" t="str">
        <v>rcd_religion_101</v>
      </c>
      <c r="B177" s="237">
        <v>176</v>
      </c>
      <c r="C177" s="86" t="s">
        <v>525</v>
      </c>
      <c r="D177" s="239">
        <f>COUNTIF($C$1:$C177,C177)</f>
        <v>1</v>
      </c>
      <c r="E177" s="239" t="str">
        <f t="shared" si="22"/>
        <v>Religion1</v>
      </c>
      <c r="F177" s="86" t="s">
        <v>526</v>
      </c>
      <c r="G177" s="240">
        <v>0.43496535355739857</v>
      </c>
      <c r="H177" s="243">
        <v>100.06807842975817</v>
      </c>
    </row>
    <row r="178" spans="1:8">
      <c r="A178" s="86" t="str">
        <v>rcd_religion_102</v>
      </c>
      <c r="B178" s="237">
        <v>177</v>
      </c>
      <c r="C178" s="86" t="s">
        <v>525</v>
      </c>
      <c r="D178" s="239">
        <f>COUNTIF($C$1:$C178,C178)</f>
        <v>2</v>
      </c>
      <c r="E178" s="239" t="str">
        <f t="shared" si="22"/>
        <v>Religion2</v>
      </c>
      <c r="F178" s="86" t="s">
        <v>528</v>
      </c>
      <c r="G178" s="240">
        <v>3.4077913574858134E-3</v>
      </c>
      <c r="H178" s="243">
        <v>98.170544801937154</v>
      </c>
    </row>
    <row r="179" spans="1:8">
      <c r="A179" s="86" t="str">
        <v>rcd_religion_103</v>
      </c>
      <c r="B179" s="237">
        <v>178</v>
      </c>
      <c r="C179" s="86" t="s">
        <v>525</v>
      </c>
      <c r="D179" s="239">
        <f>COUNTIF($C$1:$C179,C179)</f>
        <v>3</v>
      </c>
      <c r="E179" s="239" t="str">
        <f t="shared" si="22"/>
        <v>Religion3</v>
      </c>
      <c r="F179" s="86" t="s">
        <v>530</v>
      </c>
      <c r="G179" s="240">
        <v>3.3409537319947619E-3</v>
      </c>
      <c r="H179" s="243">
        <v>100.25277164392963</v>
      </c>
    </row>
    <row r="180" spans="1:8">
      <c r="A180" s="86" t="str">
        <v>rcd_religion_104</v>
      </c>
      <c r="B180" s="237">
        <v>179</v>
      </c>
      <c r="C180" s="86" t="s">
        <v>525</v>
      </c>
      <c r="D180" s="239">
        <f>COUNTIF($C$1:$C180,C180)</f>
        <v>4</v>
      </c>
      <c r="E180" s="239" t="str">
        <f t="shared" si="22"/>
        <v>Religion4</v>
      </c>
      <c r="F180" s="86" t="s">
        <v>532</v>
      </c>
      <c r="G180" s="240">
        <v>1.5420449585333918E-2</v>
      </c>
      <c r="H180" s="243">
        <v>102.00319639851433</v>
      </c>
    </row>
    <row r="181" spans="1:8">
      <c r="A181" s="86" t="str">
        <v>rcd_religion_105</v>
      </c>
      <c r="B181" s="237">
        <v>180</v>
      </c>
      <c r="C181" s="86" t="s">
        <v>525</v>
      </c>
      <c r="D181" s="239">
        <f>COUNTIF($C$1:$C181,C181)</f>
        <v>5</v>
      </c>
      <c r="E181" s="239" t="str">
        <f t="shared" si="22"/>
        <v>Religion5</v>
      </c>
      <c r="F181" s="86" t="s">
        <v>534</v>
      </c>
      <c r="G181" s="240">
        <v>8.0631820165866439E-3</v>
      </c>
      <c r="H181" s="243">
        <v>99.656275069713658</v>
      </c>
    </row>
    <row r="182" spans="1:8">
      <c r="A182" s="86" t="str">
        <v>rcd_religion_106</v>
      </c>
      <c r="B182" s="237">
        <v>181</v>
      </c>
      <c r="C182" s="86" t="s">
        <v>525</v>
      </c>
      <c r="D182" s="239">
        <f>COUNTIF($C$1:$C182,C182)</f>
        <v>6</v>
      </c>
      <c r="E182" s="239" t="str">
        <f t="shared" si="22"/>
        <v>Religion6</v>
      </c>
      <c r="F182" s="86" t="s">
        <v>536</v>
      </c>
      <c r="G182" s="240">
        <v>2.8095264076822353E-3</v>
      </c>
      <c r="H182" s="243">
        <v>100.98552249440587</v>
      </c>
    </row>
    <row r="183" spans="1:8">
      <c r="A183" s="86" t="str">
        <v>rcd_religion_107</v>
      </c>
      <c r="B183" s="237">
        <v>182</v>
      </c>
      <c r="C183" s="86" t="s">
        <v>525</v>
      </c>
      <c r="D183" s="239">
        <f>COUNTIF($C$1:$C183,C183)</f>
        <v>7</v>
      </c>
      <c r="E183" s="239" t="str">
        <f t="shared" si="22"/>
        <v>Religion7</v>
      </c>
      <c r="F183" s="86" t="s">
        <v>538</v>
      </c>
      <c r="G183" s="240">
        <v>1.0030827149716282E-2</v>
      </c>
      <c r="H183" s="243">
        <v>99.67666285746742</v>
      </c>
    </row>
    <row r="184" spans="1:8">
      <c r="A184" s="86" t="str">
        <v>rcd_religion_108</v>
      </c>
      <c r="B184" s="237">
        <v>183</v>
      </c>
      <c r="C184" s="86" t="s">
        <v>525</v>
      </c>
      <c r="D184" s="239">
        <f>COUNTIF($C$1:$C184,C184)</f>
        <v>8</v>
      </c>
      <c r="E184" s="239" t="str">
        <f t="shared" si="22"/>
        <v>Religion8</v>
      </c>
      <c r="F184" s="86" t="s">
        <v>540</v>
      </c>
      <c r="G184" s="240">
        <v>0.52210088389349629</v>
      </c>
      <c r="H184" s="243">
        <v>99.908716974288126</v>
      </c>
    </row>
    <row r="185" spans="1:8">
      <c r="A185" s="86" t="str">
        <v>A2_HOUSE5</v>
      </c>
      <c r="B185" s="237">
        <v>184</v>
      </c>
      <c r="C185" s="86" t="s">
        <v>543</v>
      </c>
      <c r="D185" s="239">
        <f>COUNTIF($C$1:$C185,C185)</f>
        <v>1</v>
      </c>
      <c r="E185" s="239" t="str">
        <f t="shared" si="22"/>
        <v>House Type1</v>
      </c>
      <c r="F185" s="86" t="s">
        <v>544</v>
      </c>
      <c r="G185" s="240">
        <v>0.24254064818856394</v>
      </c>
      <c r="H185" s="243">
        <v>98.530684827821887</v>
      </c>
    </row>
    <row r="186" spans="1:8">
      <c r="A186" s="86" t="str">
        <v>A2_HOUSE6</v>
      </c>
      <c r="B186" s="237">
        <v>185</v>
      </c>
      <c r="C186" s="86" t="s">
        <v>543</v>
      </c>
      <c r="D186" s="239">
        <f>COUNTIF($C$1:$C186,C186)</f>
        <v>2</v>
      </c>
      <c r="E186" s="239" t="str">
        <f t="shared" si="22"/>
        <v>House Type2</v>
      </c>
      <c r="F186" s="86" t="s">
        <v>546</v>
      </c>
      <c r="G186" s="240">
        <v>0.12192836097773897</v>
      </c>
      <c r="H186" s="243">
        <v>93.104312743746888</v>
      </c>
    </row>
    <row r="187" spans="1:8">
      <c r="A187" s="86" t="str">
        <v>A2_HOUSE7</v>
      </c>
      <c r="B187" s="237">
        <v>186</v>
      </c>
      <c r="C187" s="86" t="s">
        <v>543</v>
      </c>
      <c r="D187" s="239">
        <f>COUNTIF($C$1:$C187,C187)</f>
        <v>3</v>
      </c>
      <c r="E187" s="239" t="str">
        <f t="shared" si="22"/>
        <v>House Type3</v>
      </c>
      <c r="F187" s="86" t="s">
        <v>548</v>
      </c>
      <c r="G187" s="240">
        <v>0.40353442819729379</v>
      </c>
      <c r="H187" s="243">
        <v>102.62879989438628</v>
      </c>
    </row>
    <row r="188" spans="1:8">
      <c r="A188" s="86" t="str">
        <v>A2_HOUSE8</v>
      </c>
      <c r="B188" s="237">
        <v>187</v>
      </c>
      <c r="C188" s="86" t="s">
        <v>543</v>
      </c>
      <c r="D188" s="239">
        <f>COUNTIF($C$1:$C188,C188)</f>
        <v>4</v>
      </c>
      <c r="E188" s="239" t="str">
        <f t="shared" si="22"/>
        <v>House Type4</v>
      </c>
      <c r="F188" s="86" t="s">
        <v>550</v>
      </c>
      <c r="G188" s="240">
        <v>0.23223406809253608</v>
      </c>
      <c r="H188" s="243">
        <v>100.99952889192676</v>
      </c>
    </row>
    <row r="189" spans="1:8">
      <c r="A189" s="86" t="str">
        <v>TENURE2</v>
      </c>
      <c r="B189" s="237">
        <v>188</v>
      </c>
      <c r="C189" s="86" t="s">
        <v>552</v>
      </c>
      <c r="D189" s="239">
        <f>COUNTIF($C$1:$C189,C189)</f>
        <v>1</v>
      </c>
      <c r="E189" s="239" t="str">
        <f t="shared" si="22"/>
        <v>House Tenure1</v>
      </c>
      <c r="F189" s="86" t="s">
        <v>553</v>
      </c>
      <c r="G189" s="240">
        <v>0.39039027717154084</v>
      </c>
      <c r="H189" s="243">
        <v>101.86437857001653</v>
      </c>
    </row>
    <row r="190" spans="1:8">
      <c r="A190" s="86" t="str">
        <v>TENURE1</v>
      </c>
      <c r="B190" s="237">
        <v>189</v>
      </c>
      <c r="C190" s="86" t="s">
        <v>552</v>
      </c>
      <c r="D190" s="239">
        <f>COUNTIF($C$1:$C190,C190)</f>
        <v>2</v>
      </c>
      <c r="E190" s="239" t="str">
        <f t="shared" si="22"/>
        <v>House Tenure2</v>
      </c>
      <c r="F190" s="86" t="s">
        <v>555</v>
      </c>
      <c r="G190" s="240">
        <v>0.26666592099519859</v>
      </c>
      <c r="H190" s="243">
        <v>101.23880304785897</v>
      </c>
    </row>
    <row r="191" spans="1:8">
      <c r="A191" s="86" t="str">
        <v>TENURE7</v>
      </c>
      <c r="B191" s="237">
        <v>190</v>
      </c>
      <c r="C191" s="86" t="s">
        <v>552</v>
      </c>
      <c r="D191" s="239">
        <f>COUNTIF($C$1:$C191,C191)</f>
        <v>3</v>
      </c>
      <c r="E191" s="239" t="str">
        <f t="shared" si="22"/>
        <v>House Tenure3</v>
      </c>
      <c r="F191" s="86" t="s">
        <v>557</v>
      </c>
      <c r="G191" s="240">
        <v>7.5393387167175894E-3</v>
      </c>
      <c r="H191" s="243">
        <v>100.12983249642622</v>
      </c>
    </row>
    <row r="192" spans="1:8">
      <c r="A192" s="86" t="str">
        <v>TENURE4</v>
      </c>
      <c r="B192" s="237">
        <v>191</v>
      </c>
      <c r="C192" s="86" t="s">
        <v>552</v>
      </c>
      <c r="D192" s="239">
        <f>COUNTIF($C$1:$C192,C192)</f>
        <v>4</v>
      </c>
      <c r="E192" s="239" t="str">
        <f t="shared" si="22"/>
        <v>House Tenure4</v>
      </c>
      <c r="F192" s="86" t="s">
        <v>559</v>
      </c>
      <c r="G192" s="240">
        <v>0.16246715408118728</v>
      </c>
      <c r="H192" s="243">
        <v>101.87139847687894</v>
      </c>
    </row>
    <row r="193" spans="1:8">
      <c r="A193" s="86" t="str">
        <v>TENURE9</v>
      </c>
      <c r="B193" s="237">
        <v>192</v>
      </c>
      <c r="C193" s="86" t="s">
        <v>552</v>
      </c>
      <c r="D193" s="239">
        <f>COUNTIF($C$1:$C193,C193)</f>
        <v>5</v>
      </c>
      <c r="E193" s="239" t="str">
        <f t="shared" si="22"/>
        <v>House Tenure5</v>
      </c>
      <c r="F193" s="86" t="s">
        <v>561</v>
      </c>
      <c r="G193" s="240">
        <v>0.17302831732867746</v>
      </c>
      <c r="H193" s="243">
        <v>92.825045861246139</v>
      </c>
    </row>
    <row r="194" spans="1:8">
      <c r="A194" s="86" t="str">
        <v>NBEDS1</v>
      </c>
      <c r="B194" s="237">
        <v>193</v>
      </c>
      <c r="C194" s="86" t="s">
        <v>563</v>
      </c>
      <c r="D194" s="239">
        <f>COUNTIF($C$1:$C194,C194)</f>
        <v>1</v>
      </c>
      <c r="E194" s="239" t="str">
        <f t="shared" si="22"/>
        <v>House Size1</v>
      </c>
      <c r="F194" s="86" t="s">
        <v>564</v>
      </c>
      <c r="G194" s="240">
        <v>6.5345700567437826E-2</v>
      </c>
      <c r="H194" s="243">
        <v>92.25442447373176</v>
      </c>
    </row>
    <row r="195" spans="1:8">
      <c r="A195" s="86" t="str">
        <v>NBEDS2</v>
      </c>
      <c r="B195" s="237">
        <v>194</v>
      </c>
      <c r="C195" s="86" t="s">
        <v>563</v>
      </c>
      <c r="D195" s="239">
        <f>COUNTIF($C$1:$C195,C195)</f>
        <v>2</v>
      </c>
      <c r="E195" s="239" t="str">
        <f t="shared" ref="E195:E258" si="23">C195&amp;D195</f>
        <v>House Size2</v>
      </c>
      <c r="F195" s="86" t="s">
        <v>566</v>
      </c>
      <c r="G195" s="240">
        <v>0.25760410301178527</v>
      </c>
      <c r="H195" s="243">
        <v>100.18662829346829</v>
      </c>
    </row>
    <row r="196" spans="1:8">
      <c r="A196" s="86" t="str">
        <v>NBEDS3</v>
      </c>
      <c r="B196" s="237">
        <v>195</v>
      </c>
      <c r="C196" s="86" t="s">
        <v>563</v>
      </c>
      <c r="D196" s="239">
        <f>COUNTIF($C$1:$C196,C196)</f>
        <v>3</v>
      </c>
      <c r="E196" s="239" t="str">
        <f t="shared" si="23"/>
        <v>House Size3</v>
      </c>
      <c r="F196" s="86" t="s">
        <v>568</v>
      </c>
      <c r="G196" s="240">
        <v>0.4820111850720209</v>
      </c>
      <c r="H196" s="243">
        <v>102.06666709000713</v>
      </c>
    </row>
    <row r="197" spans="1:8">
      <c r="A197" s="86" t="str">
        <v>NBEDS4</v>
      </c>
      <c r="B197" s="237">
        <v>196</v>
      </c>
      <c r="C197" s="86" t="s">
        <v>563</v>
      </c>
      <c r="D197" s="239">
        <f>COUNTIF($C$1:$C197,C197)</f>
        <v>4</v>
      </c>
      <c r="E197" s="239" t="str">
        <f t="shared" si="23"/>
        <v>House Size4</v>
      </c>
      <c r="F197" s="86" t="s">
        <v>570</v>
      </c>
      <c r="G197" s="240">
        <v>0.15501735050196419</v>
      </c>
      <c r="H197" s="243">
        <v>97.937903342727765</v>
      </c>
    </row>
    <row r="198" spans="1:8">
      <c r="A198" s="86" t="str">
        <v>NBEDS5P</v>
      </c>
      <c r="B198" s="237">
        <v>197</v>
      </c>
      <c r="C198" s="86" t="s">
        <v>563</v>
      </c>
      <c r="D198" s="239">
        <f>COUNTIF($C$1:$C198,C198)</f>
        <v>5</v>
      </c>
      <c r="E198" s="239" t="str">
        <f t="shared" si="23"/>
        <v>House Size5</v>
      </c>
      <c r="F198" s="86" t="s">
        <v>572</v>
      </c>
      <c r="G198" s="240">
        <v>3.9741106503710176E-2</v>
      </c>
      <c r="H198" s="243">
        <v>96.403943719089284</v>
      </c>
    </row>
    <row r="199" spans="1:8">
      <c r="A199" s="86" t="str">
        <v>hhdval0to100k</v>
      </c>
      <c r="B199" s="237">
        <v>198</v>
      </c>
      <c r="C199" s="86" t="s">
        <v>574</v>
      </c>
      <c r="D199" s="239">
        <f>COUNTIF($C$1:$C199,C199)</f>
        <v>1</v>
      </c>
      <c r="E199" s="239" t="str">
        <f t="shared" si="23"/>
        <v>House Value1</v>
      </c>
      <c r="F199" s="86" t="s">
        <v>575</v>
      </c>
      <c r="G199" s="240">
        <v>0.12600518332605851</v>
      </c>
      <c r="H199" s="243">
        <v>96.436439488742579</v>
      </c>
    </row>
    <row r="200" spans="1:8">
      <c r="A200" s="86" t="str">
        <v>hhdval100to150k</v>
      </c>
      <c r="B200" s="237">
        <v>199</v>
      </c>
      <c r="C200" s="86" t="s">
        <v>574</v>
      </c>
      <c r="D200" s="239">
        <f>COUNTIF($C$1:$C200,C200)</f>
        <v>2</v>
      </c>
      <c r="E200" s="239" t="str">
        <f t="shared" si="23"/>
        <v>House Value2</v>
      </c>
      <c r="F200" s="86" t="s">
        <v>577</v>
      </c>
      <c r="G200" s="240">
        <v>0.16423521388040155</v>
      </c>
      <c r="H200" s="243">
        <v>101.47037865093671</v>
      </c>
    </row>
    <row r="201" spans="1:8">
      <c r="A201" s="86" t="str">
        <v>hhdval150to250k</v>
      </c>
      <c r="B201" s="237">
        <v>200</v>
      </c>
      <c r="C201" s="86" t="s">
        <v>574</v>
      </c>
      <c r="D201" s="239">
        <f>COUNTIF($C$1:$C201,C201)</f>
        <v>3</v>
      </c>
      <c r="E201" s="239" t="str">
        <f t="shared" si="23"/>
        <v>House Value3</v>
      </c>
      <c r="F201" s="86" t="s">
        <v>579</v>
      </c>
      <c r="G201" s="240">
        <v>0.29423603230030554</v>
      </c>
      <c r="H201" s="243">
        <v>103.08440814602722</v>
      </c>
    </row>
    <row r="202" spans="1:8">
      <c r="A202" s="86" t="str">
        <v>hhdval250to500k</v>
      </c>
      <c r="B202" s="237">
        <v>201</v>
      </c>
      <c r="C202" s="86" t="s">
        <v>574</v>
      </c>
      <c r="D202" s="239">
        <f>COUNTIF($C$1:$C202,C202)</f>
        <v>4</v>
      </c>
      <c r="E202" s="239" t="str">
        <f t="shared" si="23"/>
        <v>House Value4</v>
      </c>
      <c r="F202" s="86" t="s">
        <v>581</v>
      </c>
      <c r="G202" s="240">
        <v>0.30929664993452644</v>
      </c>
      <c r="H202" s="243">
        <v>100.28864493498087</v>
      </c>
    </row>
    <row r="203" spans="1:8">
      <c r="A203" s="86" t="str">
        <v>hhdval500to750k</v>
      </c>
      <c r="B203" s="237">
        <v>202</v>
      </c>
      <c r="C203" s="86" t="s">
        <v>574</v>
      </c>
      <c r="D203" s="239">
        <f>COUNTIF($C$1:$C203,C203)</f>
        <v>5</v>
      </c>
      <c r="E203" s="239" t="str">
        <f t="shared" si="23"/>
        <v>House Value5</v>
      </c>
      <c r="F203" s="86" t="s">
        <v>583</v>
      </c>
      <c r="G203" s="240">
        <v>6.9735650371017005E-2</v>
      </c>
      <c r="H203" s="243">
        <v>94.258670691180356</v>
      </c>
    </row>
    <row r="204" spans="1:8">
      <c r="A204" s="86" t="str">
        <v>hhdval750kto1m</v>
      </c>
      <c r="B204" s="237">
        <v>203</v>
      </c>
      <c r="C204" s="86" t="s">
        <v>574</v>
      </c>
      <c r="D204" s="239">
        <f>COUNTIF($C$1:$C204,C204)</f>
        <v>6</v>
      </c>
      <c r="E204" s="239" t="str">
        <f t="shared" si="23"/>
        <v>House Value6</v>
      </c>
      <c r="F204" s="86" t="s">
        <v>585</v>
      </c>
      <c r="G204" s="240">
        <v>2.0838498472282845E-2</v>
      </c>
      <c r="H204" s="243">
        <v>91.60950509935553</v>
      </c>
    </row>
    <row r="205" spans="1:8">
      <c r="A205" s="86" t="str">
        <v>hhdval1mplus</v>
      </c>
      <c r="B205" s="237">
        <v>204</v>
      </c>
      <c r="C205" s="86" t="s">
        <v>574</v>
      </c>
      <c r="D205" s="239">
        <f>COUNTIF($C$1:$C205,C205)</f>
        <v>7</v>
      </c>
      <c r="E205" s="239" t="str">
        <f t="shared" si="23"/>
        <v>House Value7</v>
      </c>
      <c r="F205" s="86" t="s">
        <v>587</v>
      </c>
      <c r="G205" s="240">
        <v>1.5739906154517678E-2</v>
      </c>
      <c r="H205" s="243">
        <v>92.329913833904669</v>
      </c>
    </row>
    <row r="206" spans="1:8">
      <c r="A206" s="86" t="str">
        <v>move_ind</v>
      </c>
      <c r="B206" s="237">
        <v>205</v>
      </c>
      <c r="C206" s="86" t="s">
        <v>589</v>
      </c>
      <c r="D206" s="239">
        <f>COUNTIF($C$1:$C206,C206)</f>
        <v>1</v>
      </c>
      <c r="E206" s="239" t="str">
        <f t="shared" si="23"/>
        <v>House Move1</v>
      </c>
      <c r="F206" s="86" t="s">
        <v>590</v>
      </c>
      <c r="G206" s="240">
        <v>0.15227035137494543</v>
      </c>
      <c r="H206" s="243">
        <v>99.823202888450197</v>
      </c>
    </row>
    <row r="207" spans="1:8">
      <c r="A207" s="86" t="str">
        <v>RCD_HHTYPE_DV_101</v>
      </c>
      <c r="B207" s="237">
        <v>206</v>
      </c>
      <c r="C207" s="86" t="s">
        <v>54</v>
      </c>
      <c r="D207" s="239">
        <f>COUNTIF($C$1:$C207,C207)</f>
        <v>1</v>
      </c>
      <c r="E207" s="239" t="str">
        <f t="shared" si="23"/>
        <v>Structure1</v>
      </c>
      <c r="F207" s="86" t="s">
        <v>591</v>
      </c>
      <c r="G207" s="240">
        <v>0.17213023788738541</v>
      </c>
      <c r="H207" s="243">
        <v>98.00849030608444</v>
      </c>
    </row>
    <row r="208" spans="1:8">
      <c r="A208" s="86" t="str">
        <v>RCD_HHTYPE_DV_102</v>
      </c>
      <c r="B208" s="237">
        <v>207</v>
      </c>
      <c r="C208" s="86" t="s">
        <v>54</v>
      </c>
      <c r="D208" s="239">
        <f>COUNTIF($C$1:$C208,C208)</f>
        <v>2</v>
      </c>
      <c r="E208" s="239" t="str">
        <f t="shared" si="23"/>
        <v>Structure2</v>
      </c>
      <c r="F208" s="86" t="s">
        <v>592</v>
      </c>
      <c r="G208" s="240">
        <v>3.1921104321257096E-2</v>
      </c>
      <c r="H208" s="243">
        <v>98.011276387781791</v>
      </c>
    </row>
    <row r="209" spans="1:8">
      <c r="A209" s="86" t="str">
        <v>RCD_HHTYPE_DV_103</v>
      </c>
      <c r="B209" s="237">
        <v>208</v>
      </c>
      <c r="C209" s="86" t="s">
        <v>54</v>
      </c>
      <c r="D209" s="239">
        <f>COUNTIF($C$1:$C209,C209)</f>
        <v>3</v>
      </c>
      <c r="E209" s="239" t="str">
        <f t="shared" si="23"/>
        <v>Structure3</v>
      </c>
      <c r="F209" s="86" t="s">
        <v>593</v>
      </c>
      <c r="G209" s="240">
        <v>0.30212549105194231</v>
      </c>
      <c r="H209" s="243">
        <v>100.45438470805151</v>
      </c>
    </row>
    <row r="210" spans="1:8">
      <c r="A210" s="86" t="str">
        <v>RCD_HHTYPE_DV_104</v>
      </c>
      <c r="B210" s="237">
        <v>209</v>
      </c>
      <c r="C210" s="86" t="s">
        <v>54</v>
      </c>
      <c r="D210" s="239">
        <f>COUNTIF($C$1:$C210,C210)</f>
        <v>4</v>
      </c>
      <c r="E210" s="239" t="str">
        <f t="shared" si="23"/>
        <v>Structure4</v>
      </c>
      <c r="F210" s="86" t="s">
        <v>160</v>
      </c>
      <c r="G210" s="240">
        <v>0.18137860104757753</v>
      </c>
      <c r="H210" s="243">
        <v>100.36914544667287</v>
      </c>
    </row>
    <row r="211" spans="1:8">
      <c r="A211" s="86" t="str">
        <v>RCD_HHTYPE_DV_105</v>
      </c>
      <c r="B211" s="237">
        <v>210</v>
      </c>
      <c r="C211" s="86" t="s">
        <v>54</v>
      </c>
      <c r="D211" s="239">
        <f>COUNTIF($C$1:$C211,C211)</f>
        <v>5</v>
      </c>
      <c r="E211" s="239" t="str">
        <f t="shared" si="23"/>
        <v>Structure5</v>
      </c>
      <c r="F211" s="86" t="s">
        <v>594</v>
      </c>
      <c r="G211" s="240">
        <v>0.31253104539502391</v>
      </c>
      <c r="H211" s="243">
        <v>100.67533057630254</v>
      </c>
    </row>
    <row r="212" spans="1:8">
      <c r="A212" s="86" t="str">
        <v>RCD_NKIDS05_101</v>
      </c>
      <c r="B212" s="237">
        <v>211</v>
      </c>
      <c r="C212" s="86" t="s">
        <v>596</v>
      </c>
      <c r="D212" s="239">
        <f>COUNTIF($C$1:$C212,C212)</f>
        <v>1</v>
      </c>
      <c r="E212" s="239" t="str">
        <f t="shared" si="23"/>
        <v>Number of Children by Age1</v>
      </c>
      <c r="F212" s="86" t="s">
        <v>597</v>
      </c>
      <c r="G212" s="240">
        <v>0.89891608467917938</v>
      </c>
      <c r="H212" s="243">
        <v>99.899810159023588</v>
      </c>
    </row>
    <row r="213" spans="1:8">
      <c r="A213" s="86" t="str">
        <v>RCD_NKIDS05_102</v>
      </c>
      <c r="B213" s="237">
        <v>212</v>
      </c>
      <c r="C213" s="86" t="s">
        <v>596</v>
      </c>
      <c r="D213" s="239">
        <f>COUNTIF($C$1:$C213,C213)</f>
        <v>2</v>
      </c>
      <c r="E213" s="239" t="str">
        <f t="shared" si="23"/>
        <v>Number of Children by Age2</v>
      </c>
      <c r="F213" s="86" t="s">
        <v>599</v>
      </c>
      <c r="G213" s="240">
        <v>7.5162483631601926E-2</v>
      </c>
      <c r="H213" s="243">
        <v>101.04472593536443</v>
      </c>
    </row>
    <row r="214" spans="1:8">
      <c r="A214" s="86" t="str">
        <v>RCD_NKIDS05_103</v>
      </c>
      <c r="B214" s="237">
        <v>213</v>
      </c>
      <c r="C214" s="86" t="s">
        <v>596</v>
      </c>
      <c r="D214" s="239">
        <f>COUNTIF($C$1:$C214,C214)</f>
        <v>3</v>
      </c>
      <c r="E214" s="239" t="str">
        <f t="shared" si="23"/>
        <v>Number of Children by Age3</v>
      </c>
      <c r="F214" s="86" t="s">
        <v>601</v>
      </c>
      <c r="G214" s="240">
        <v>2.5960497599301618E-2</v>
      </c>
      <c r="H214" s="243">
        <v>100.6480167062093</v>
      </c>
    </row>
    <row r="215" spans="1:8">
      <c r="A215" s="86" t="str">
        <v>RCD_NKIDS615_101</v>
      </c>
      <c r="B215" s="237">
        <v>214</v>
      </c>
      <c r="C215" s="86" t="s">
        <v>596</v>
      </c>
      <c r="D215" s="239">
        <f>COUNTIF($C$1:$C215,C215)</f>
        <v>4</v>
      </c>
      <c r="E215" s="239" t="str">
        <f t="shared" si="23"/>
        <v>Number of Children by Age4</v>
      </c>
      <c r="F215" s="86" t="s">
        <v>603</v>
      </c>
      <c r="G215" s="240">
        <v>0.78985781318201653</v>
      </c>
      <c r="H215" s="243">
        <v>99.924501705602665</v>
      </c>
    </row>
    <row r="216" spans="1:8">
      <c r="A216" s="86" t="str">
        <v>RCD_NKIDS615_102</v>
      </c>
      <c r="B216" s="237">
        <v>215</v>
      </c>
      <c r="C216" s="86" t="s">
        <v>596</v>
      </c>
      <c r="D216" s="239">
        <f>COUNTIF($C$1:$C216,C216)</f>
        <v>5</v>
      </c>
      <c r="E216" s="239" t="str">
        <f t="shared" si="23"/>
        <v>Number of Children by Age5</v>
      </c>
      <c r="F216" s="86" t="s">
        <v>605</v>
      </c>
      <c r="G216" s="240">
        <v>0.12084755565255345</v>
      </c>
      <c r="H216" s="243">
        <v>100.26980293383561</v>
      </c>
    </row>
    <row r="217" spans="1:8">
      <c r="A217" s="86" t="str">
        <v>RCD_NKIDS615_103</v>
      </c>
      <c r="B217" s="237">
        <v>216</v>
      </c>
      <c r="C217" s="86" t="s">
        <v>596</v>
      </c>
      <c r="D217" s="239">
        <f>COUNTIF($C$1:$C217,C217)</f>
        <v>6</v>
      </c>
      <c r="E217" s="239" t="str">
        <f t="shared" si="23"/>
        <v>Number of Children by Age6</v>
      </c>
      <c r="F217" s="86" t="s">
        <v>607</v>
      </c>
      <c r="G217" s="240">
        <v>8.9597446529899608E-2</v>
      </c>
      <c r="H217" s="243">
        <v>100.34211107304405</v>
      </c>
    </row>
    <row r="218" spans="1:8">
      <c r="A218" s="86" t="str">
        <v>A2_CHILDREN1</v>
      </c>
      <c r="B218" s="237">
        <v>217</v>
      </c>
      <c r="C218" s="86" t="s">
        <v>608</v>
      </c>
      <c r="D218" s="239">
        <f>COUNTIF($C$1:$C218,C218)</f>
        <v>1</v>
      </c>
      <c r="E218" s="239" t="str">
        <f t="shared" si="23"/>
        <v>Children in household1</v>
      </c>
      <c r="F218" s="86" t="s">
        <v>609</v>
      </c>
      <c r="G218" s="240">
        <v>0.72859308162374536</v>
      </c>
      <c r="H218" s="243">
        <v>99.880508525027821</v>
      </c>
    </row>
    <row r="219" spans="1:8">
      <c r="A219" s="86" t="str">
        <v>A2_CHILDREN2A</v>
      </c>
      <c r="B219" s="237">
        <v>218</v>
      </c>
      <c r="C219" s="86" t="s">
        <v>608</v>
      </c>
      <c r="D219" s="239">
        <f>COUNTIF($C$1:$C219,C219)</f>
        <v>2</v>
      </c>
      <c r="E219" s="239" t="str">
        <f t="shared" si="23"/>
        <v>Children in household2</v>
      </c>
      <c r="F219" s="86" t="s">
        <v>610</v>
      </c>
      <c r="G219" s="240">
        <v>0.12588733085988654</v>
      </c>
      <c r="H219" s="243">
        <v>100.2408227289864</v>
      </c>
    </row>
    <row r="220" spans="1:8">
      <c r="A220" s="86" t="str">
        <v>A2_CHILDREN2B</v>
      </c>
      <c r="B220" s="237">
        <v>219</v>
      </c>
      <c r="C220" s="86" t="s">
        <v>608</v>
      </c>
      <c r="D220" s="239">
        <f>COUNTIF($C$1:$C220,C220)</f>
        <v>3</v>
      </c>
      <c r="E220" s="239" t="str">
        <f t="shared" si="23"/>
        <v>Children in household3</v>
      </c>
      <c r="F220" s="86" t="s">
        <v>611</v>
      </c>
      <c r="G220" s="240">
        <v>0.10593769096464427</v>
      </c>
      <c r="H220" s="243">
        <v>100.6174170605014</v>
      </c>
    </row>
    <row r="221" spans="1:8">
      <c r="A221" s="86" t="str">
        <v>A2_CHILDREN3</v>
      </c>
      <c r="B221" s="237">
        <v>220</v>
      </c>
      <c r="C221" s="86" t="s">
        <v>608</v>
      </c>
      <c r="D221" s="239">
        <f>COUNTIF($C$1:$C221,C221)</f>
        <v>4</v>
      </c>
      <c r="E221" s="239" t="str">
        <f t="shared" si="23"/>
        <v>Children in household4</v>
      </c>
      <c r="F221" s="86" t="s">
        <v>612</v>
      </c>
      <c r="G221" s="240">
        <v>3.9875000000000001E-2</v>
      </c>
      <c r="H221" s="243">
        <v>99.883702629774433</v>
      </c>
    </row>
    <row r="222" spans="1:8">
      <c r="A222" s="86" t="str">
        <v>A2_HHD1</v>
      </c>
      <c r="B222" s="237">
        <v>221</v>
      </c>
      <c r="C222" s="86" t="s">
        <v>613</v>
      </c>
      <c r="D222" s="239">
        <f>COUNTIF($C$1:$C222,C222)</f>
        <v>1</v>
      </c>
      <c r="E222" s="239" t="str">
        <f t="shared" si="23"/>
        <v>Household Size1</v>
      </c>
      <c r="F222" s="86" t="s">
        <v>614</v>
      </c>
      <c r="G222" s="240">
        <v>0.19893414447839369</v>
      </c>
      <c r="H222" s="243">
        <v>98.579949131826652</v>
      </c>
    </row>
    <row r="223" spans="1:8">
      <c r="A223" s="86" t="str">
        <v>A2_HHD2</v>
      </c>
      <c r="B223" s="237">
        <v>222</v>
      </c>
      <c r="C223" s="86" t="s">
        <v>613</v>
      </c>
      <c r="D223" s="239">
        <f>COUNTIF($C$1:$C223,C223)</f>
        <v>2</v>
      </c>
      <c r="E223" s="239" t="str">
        <f t="shared" si="23"/>
        <v>Household Size2</v>
      </c>
      <c r="F223" s="86" t="s">
        <v>615</v>
      </c>
      <c r="G223" s="240">
        <v>0.39123461370580537</v>
      </c>
      <c r="H223" s="243">
        <v>100.30006488063388</v>
      </c>
    </row>
    <row r="224" spans="1:8">
      <c r="A224" s="86" t="str">
        <v>A2_HHD5</v>
      </c>
      <c r="B224" s="237">
        <v>223</v>
      </c>
      <c r="C224" s="86" t="s">
        <v>613</v>
      </c>
      <c r="D224" s="239">
        <f>COUNTIF($C$1:$C224,C224)</f>
        <v>3</v>
      </c>
      <c r="E224" s="239" t="str">
        <f t="shared" si="23"/>
        <v>Household Size3</v>
      </c>
      <c r="F224" s="86" t="s">
        <v>616</v>
      </c>
      <c r="G224" s="240">
        <v>0.33508571584460939</v>
      </c>
      <c r="H224" s="243">
        <v>100.42146097463961</v>
      </c>
    </row>
    <row r="225" spans="1:8">
      <c r="A225" s="86" t="str">
        <v>A2_HHD6</v>
      </c>
      <c r="B225" s="237">
        <v>224</v>
      </c>
      <c r="C225" s="86" t="s">
        <v>613</v>
      </c>
      <c r="D225" s="239">
        <f>COUNTIF($C$1:$C225,C225)</f>
        <v>4</v>
      </c>
      <c r="E225" s="239" t="str">
        <f t="shared" si="23"/>
        <v>Household Size4</v>
      </c>
      <c r="F225" s="86" t="s">
        <v>617</v>
      </c>
      <c r="G225" s="240">
        <v>7.479637712789175E-2</v>
      </c>
      <c r="H225" s="243">
        <v>100.32353174156682</v>
      </c>
    </row>
    <row r="226" spans="1:8">
      <c r="A226" s="86" t="str">
        <v>rcd_jbnssec8_dv_101</v>
      </c>
      <c r="B226" s="237">
        <v>225</v>
      </c>
      <c r="C226" s="86" t="s">
        <v>620</v>
      </c>
      <c r="D226" s="239">
        <f>COUNTIF($C$1:$C226,C226)</f>
        <v>1</v>
      </c>
      <c r="E226" s="239" t="str">
        <f t="shared" si="23"/>
        <v>NS SEC (% of people in employment)1</v>
      </c>
      <c r="F226" s="86" t="s">
        <v>621</v>
      </c>
      <c r="G226" s="240">
        <v>0.11615593627237017</v>
      </c>
      <c r="H226" s="243">
        <v>99.273777357727681</v>
      </c>
    </row>
    <row r="227" spans="1:8">
      <c r="A227" s="86" t="str">
        <v>rcd_jbnssec8_dv_102</v>
      </c>
      <c r="B227" s="237">
        <v>226</v>
      </c>
      <c r="C227" s="86" t="s">
        <v>620</v>
      </c>
      <c r="D227" s="239">
        <f>COUNTIF($C$1:$C227,C227)</f>
        <v>2</v>
      </c>
      <c r="E227" s="239" t="str">
        <f t="shared" si="23"/>
        <v>NS SEC (% of people in employment)2</v>
      </c>
      <c r="F227" s="86" t="s">
        <v>623</v>
      </c>
      <c r="G227" s="240">
        <v>0.28006634657354867</v>
      </c>
      <c r="H227" s="243">
        <v>100.3734601088436</v>
      </c>
    </row>
    <row r="228" spans="1:8">
      <c r="A228" s="86" t="str">
        <v>rcd_jbnssec8_dv_103</v>
      </c>
      <c r="B228" s="237">
        <v>227</v>
      </c>
      <c r="C228" s="86" t="s">
        <v>620</v>
      </c>
      <c r="D228" s="239">
        <f>COUNTIF($C$1:$C228,C228)</f>
        <v>3</v>
      </c>
      <c r="E228" s="239" t="str">
        <f t="shared" si="23"/>
        <v>NS SEC (% of people in employment)3</v>
      </c>
      <c r="F228" s="86" t="s">
        <v>625</v>
      </c>
      <c r="G228" s="240">
        <v>0.13441155608904409</v>
      </c>
      <c r="H228" s="243">
        <v>100.30317400731444</v>
      </c>
    </row>
    <row r="229" spans="1:8">
      <c r="A229" s="86" t="str">
        <v>rcd_jbnssec8_dv_104</v>
      </c>
      <c r="B229" s="237">
        <v>228</v>
      </c>
      <c r="C229" s="86" t="s">
        <v>620</v>
      </c>
      <c r="D229" s="239">
        <f>COUNTIF($C$1:$C229,C229)</f>
        <v>4</v>
      </c>
      <c r="E229" s="239" t="str">
        <f t="shared" si="23"/>
        <v>NS SEC (% of people in employment)4</v>
      </c>
      <c r="F229" s="86" t="s">
        <v>627</v>
      </c>
      <c r="G229" s="240">
        <v>0.10324378000872982</v>
      </c>
      <c r="H229" s="243">
        <v>100.6865633572106</v>
      </c>
    </row>
    <row r="230" spans="1:8">
      <c r="A230" s="86" t="str">
        <v>rcd_jbnssec8_dv_105</v>
      </c>
      <c r="B230" s="237">
        <v>229</v>
      </c>
      <c r="C230" s="86" t="s">
        <v>620</v>
      </c>
      <c r="D230" s="239">
        <f>COUNTIF($C$1:$C230,C230)</f>
        <v>5</v>
      </c>
      <c r="E230" s="239" t="str">
        <f t="shared" si="23"/>
        <v>NS SEC (% of people in employment)5</v>
      </c>
      <c r="F230" s="86" t="s">
        <v>629</v>
      </c>
      <c r="G230" s="240">
        <v>7.2343190746398958E-2</v>
      </c>
      <c r="H230" s="243">
        <v>100.83138158944678</v>
      </c>
    </row>
    <row r="231" spans="1:8">
      <c r="A231" s="86" t="str">
        <v>rcd_jbnssec8_dv_106</v>
      </c>
      <c r="B231" s="237">
        <v>230</v>
      </c>
      <c r="C231" s="86" t="s">
        <v>620</v>
      </c>
      <c r="D231" s="239">
        <f>COUNTIF($C$1:$C231,C231)</f>
        <v>6</v>
      </c>
      <c r="E231" s="239" t="str">
        <f t="shared" si="23"/>
        <v>NS SEC (% of people in employment)6</v>
      </c>
      <c r="F231" s="86" t="s">
        <v>631</v>
      </c>
      <c r="G231" s="240">
        <v>0.18787107158446092</v>
      </c>
      <c r="H231" s="243">
        <v>99.49410912684327</v>
      </c>
    </row>
    <row r="232" spans="1:8">
      <c r="A232" s="86" t="str">
        <v>rcd_jbnssec8_dv_107</v>
      </c>
      <c r="B232" s="237">
        <v>231</v>
      </c>
      <c r="C232" s="86" t="s">
        <v>620</v>
      </c>
      <c r="D232" s="239">
        <f>COUNTIF($C$1:$C232,C232)</f>
        <v>7</v>
      </c>
      <c r="E232" s="239" t="str">
        <f t="shared" si="23"/>
        <v>NS SEC (% of people in employment)7</v>
      </c>
      <c r="F232" s="86" t="s">
        <v>633</v>
      </c>
      <c r="G232" s="240">
        <v>0.10602646224356176</v>
      </c>
      <c r="H232" s="243">
        <v>99.095358423956824</v>
      </c>
    </row>
    <row r="233" spans="1:8">
      <c r="A233" s="86" t="str">
        <v>CLASS1</v>
      </c>
      <c r="B233" s="237">
        <v>232</v>
      </c>
      <c r="C233" s="86" t="s">
        <v>635</v>
      </c>
      <c r="D233" s="239">
        <f>COUNTIF($C$1:$C233,C233)</f>
        <v>1</v>
      </c>
      <c r="E233" s="239" t="str">
        <f t="shared" si="23"/>
        <v>Social Grade1</v>
      </c>
      <c r="F233" s="86" t="s">
        <v>636</v>
      </c>
      <c r="G233" s="240">
        <v>4.487259930161501E-2</v>
      </c>
      <c r="H233" s="243">
        <v>97.558109477249161</v>
      </c>
    </row>
    <row r="234" spans="1:8">
      <c r="A234" s="86" t="str">
        <v>CLASS2</v>
      </c>
      <c r="B234" s="237">
        <v>233</v>
      </c>
      <c r="C234" s="86" t="s">
        <v>635</v>
      </c>
      <c r="D234" s="239">
        <f>COUNTIF($C$1:$C234,C234)</f>
        <v>2</v>
      </c>
      <c r="E234" s="239" t="str">
        <f t="shared" si="23"/>
        <v>Social Grade2</v>
      </c>
      <c r="F234" s="86" t="s">
        <v>638</v>
      </c>
      <c r="G234" s="240">
        <v>0.22387701876909646</v>
      </c>
      <c r="H234" s="243">
        <v>99.802840595843037</v>
      </c>
    </row>
    <row r="235" spans="1:8">
      <c r="A235" s="86" t="str">
        <v>CLASS3</v>
      </c>
      <c r="B235" s="237">
        <v>234</v>
      </c>
      <c r="C235" s="86" t="s">
        <v>635</v>
      </c>
      <c r="D235" s="239">
        <f>COUNTIF($C$1:$C235,C235)</f>
        <v>3</v>
      </c>
      <c r="E235" s="239" t="str">
        <f t="shared" si="23"/>
        <v>Social Grade3</v>
      </c>
      <c r="F235" s="86" t="s">
        <v>640</v>
      </c>
      <c r="G235" s="240">
        <v>0.2741529353993889</v>
      </c>
      <c r="H235" s="243">
        <v>100.9200199599676</v>
      </c>
    </row>
    <row r="236" spans="1:8">
      <c r="A236" s="86" t="str">
        <v>CLASS4</v>
      </c>
      <c r="B236" s="237">
        <v>235</v>
      </c>
      <c r="C236" s="86" t="s">
        <v>635</v>
      </c>
      <c r="D236" s="239">
        <f>COUNTIF($C$1:$C236,C236)</f>
        <v>4</v>
      </c>
      <c r="E236" s="239" t="str">
        <f t="shared" si="23"/>
        <v>Social Grade4</v>
      </c>
      <c r="F236" s="86" t="s">
        <v>642</v>
      </c>
      <c r="G236" s="240">
        <v>0.224753982976866</v>
      </c>
      <c r="H236" s="243">
        <v>101.30311533761895</v>
      </c>
    </row>
    <row r="237" spans="1:8">
      <c r="A237" s="86" t="str">
        <v>CLASS5</v>
      </c>
      <c r="B237" s="237">
        <v>236</v>
      </c>
      <c r="C237" s="86" t="s">
        <v>635</v>
      </c>
      <c r="D237" s="239">
        <f>COUNTIF($C$1:$C237,C237)</f>
        <v>5</v>
      </c>
      <c r="E237" s="239" t="str">
        <f t="shared" si="23"/>
        <v>Social Grade5</v>
      </c>
      <c r="F237" s="86" t="s">
        <v>644</v>
      </c>
      <c r="G237" s="240">
        <v>0.13547495635093842</v>
      </c>
      <c r="H237" s="243">
        <v>99.7980951048647</v>
      </c>
    </row>
    <row r="238" spans="1:8">
      <c r="A238" s="86" t="str">
        <v>CLASS6</v>
      </c>
      <c r="B238" s="237">
        <v>237</v>
      </c>
      <c r="C238" s="86" t="s">
        <v>635</v>
      </c>
      <c r="D238" s="239">
        <f>COUNTIF($C$1:$C238,C238)</f>
        <v>6</v>
      </c>
      <c r="E238" s="239" t="str">
        <f t="shared" si="23"/>
        <v>Social Grade6</v>
      </c>
      <c r="F238" s="86" t="s">
        <v>646</v>
      </c>
      <c r="G238" s="240">
        <v>9.6679015713662164E-2</v>
      </c>
      <c r="H238" s="243">
        <v>96.47750252194372</v>
      </c>
    </row>
    <row r="239" spans="1:8">
      <c r="A239" s="86" t="str">
        <v>OCCD2</v>
      </c>
      <c r="B239" s="237">
        <v>238</v>
      </c>
      <c r="C239" s="86" t="s">
        <v>648</v>
      </c>
      <c r="D239" s="239">
        <f>COUNTIF($C$1:$C239,C239)</f>
        <v>1</v>
      </c>
      <c r="E239" s="239" t="str">
        <f t="shared" si="23"/>
        <v>Occupation1</v>
      </c>
      <c r="F239" s="86" t="s">
        <v>649</v>
      </c>
      <c r="G239" s="240">
        <v>5.7654626800523787E-2</v>
      </c>
      <c r="H239" s="243">
        <v>99.498010598899313</v>
      </c>
    </row>
    <row r="240" spans="1:8">
      <c r="A240" s="86" t="str">
        <v>OCCD6</v>
      </c>
      <c r="B240" s="237">
        <v>239</v>
      </c>
      <c r="C240" s="86" t="s">
        <v>648</v>
      </c>
      <c r="D240" s="239">
        <f>COUNTIF($C$1:$C240,C240)</f>
        <v>2</v>
      </c>
      <c r="E240" s="239" t="str">
        <f t="shared" si="23"/>
        <v>Occupation2</v>
      </c>
      <c r="F240" s="86" t="s">
        <v>651</v>
      </c>
      <c r="G240" s="240">
        <v>0.20078579223046705</v>
      </c>
      <c r="H240" s="243">
        <v>100.00851002035165</v>
      </c>
    </row>
    <row r="241" spans="1:8">
      <c r="A241" s="86" t="str">
        <v>OCCD3</v>
      </c>
      <c r="B241" s="237">
        <v>240</v>
      </c>
      <c r="C241" s="86" t="s">
        <v>648</v>
      </c>
      <c r="D241" s="239">
        <f>COUNTIF($C$1:$C241,C241)</f>
        <v>3</v>
      </c>
      <c r="E241" s="239" t="str">
        <f t="shared" si="23"/>
        <v>Occupation3</v>
      </c>
      <c r="F241" s="86" t="s">
        <v>653</v>
      </c>
      <c r="G241" s="240">
        <v>0.15203808380619815</v>
      </c>
      <c r="H241" s="243">
        <v>99.524785356069543</v>
      </c>
    </row>
    <row r="242" spans="1:8">
      <c r="A242" s="86" t="str">
        <v>OCCD5</v>
      </c>
      <c r="B242" s="237">
        <v>241</v>
      </c>
      <c r="C242" s="86" t="s">
        <v>648</v>
      </c>
      <c r="D242" s="239">
        <f>COUNTIF($C$1:$C242,C242)</f>
        <v>4</v>
      </c>
      <c r="E242" s="239" t="str">
        <f t="shared" si="23"/>
        <v>Occupation4</v>
      </c>
      <c r="F242" s="86" t="s">
        <v>655</v>
      </c>
      <c r="G242" s="240">
        <v>5.4887385421213436E-2</v>
      </c>
      <c r="H242" s="243">
        <v>100.77241752399127</v>
      </c>
    </row>
    <row r="243" spans="1:8">
      <c r="A243" s="86" t="str">
        <v>OCCD8</v>
      </c>
      <c r="B243" s="237">
        <v>242</v>
      </c>
      <c r="C243" s="86" t="s">
        <v>648</v>
      </c>
      <c r="D243" s="239">
        <f>COUNTIF($C$1:$C243,C243)</f>
        <v>5</v>
      </c>
      <c r="E243" s="239" t="str">
        <f t="shared" si="23"/>
        <v>Occupation5</v>
      </c>
      <c r="F243" s="86" t="s">
        <v>657</v>
      </c>
      <c r="G243" s="240">
        <v>0.16309919249236141</v>
      </c>
      <c r="H243" s="243">
        <v>100.59037193222791</v>
      </c>
    </row>
    <row r="244" spans="1:8">
      <c r="A244" s="86" t="str">
        <v>OCCD9</v>
      </c>
      <c r="B244" s="237">
        <v>243</v>
      </c>
      <c r="C244" s="86" t="s">
        <v>648</v>
      </c>
      <c r="D244" s="239">
        <f>COUNTIF($C$1:$C244,C244)</f>
        <v>6</v>
      </c>
      <c r="E244" s="239" t="str">
        <f t="shared" si="23"/>
        <v>Occupation6</v>
      </c>
      <c r="F244" s="86" t="s">
        <v>659</v>
      </c>
      <c r="G244" s="240">
        <v>7.0970918812745531E-2</v>
      </c>
      <c r="H244" s="243">
        <v>99.932326983886426</v>
      </c>
    </row>
    <row r="245" spans="1:8">
      <c r="A245" s="86" t="str">
        <v>OCCD10</v>
      </c>
      <c r="B245" s="237">
        <v>244</v>
      </c>
      <c r="C245" s="86" t="s">
        <v>648</v>
      </c>
      <c r="D245" s="239">
        <f>COUNTIF($C$1:$C245,C245)</f>
        <v>7</v>
      </c>
      <c r="E245" s="239" t="str">
        <f t="shared" si="23"/>
        <v>Occupation7</v>
      </c>
      <c r="F245" s="86" t="s">
        <v>661</v>
      </c>
      <c r="G245" s="240">
        <v>8.8274116106503708E-2</v>
      </c>
      <c r="H245" s="243">
        <v>100.5540665501365</v>
      </c>
    </row>
    <row r="246" spans="1:8">
      <c r="A246" s="86" t="str">
        <v>OCCD11</v>
      </c>
      <c r="B246" s="237">
        <v>245</v>
      </c>
      <c r="C246" s="86" t="s">
        <v>648</v>
      </c>
      <c r="D246" s="239">
        <f>COUNTIF($C$1:$C246,C246)</f>
        <v>8</v>
      </c>
      <c r="E246" s="239" t="str">
        <f t="shared" si="23"/>
        <v>Occupation8</v>
      </c>
      <c r="F246" s="86" t="s">
        <v>663</v>
      </c>
      <c r="G246" s="240">
        <v>0.14175922086425144</v>
      </c>
      <c r="H246" s="243">
        <v>100.33205578354097</v>
      </c>
    </row>
    <row r="247" spans="1:8">
      <c r="A247" s="86" t="str">
        <v>OCCD12</v>
      </c>
      <c r="B247" s="237">
        <v>246</v>
      </c>
      <c r="C247" s="86" t="s">
        <v>648</v>
      </c>
      <c r="D247" s="239">
        <f>COUNTIF($C$1:$C247,C247)</f>
        <v>9</v>
      </c>
      <c r="E247" s="239" t="str">
        <f t="shared" si="23"/>
        <v>Occupation9</v>
      </c>
      <c r="F247" s="86" t="s">
        <v>665</v>
      </c>
      <c r="G247" s="240">
        <v>4.2751745962461812E-2</v>
      </c>
      <c r="H247" s="243">
        <v>98.36812169055699</v>
      </c>
    </row>
    <row r="248" spans="1:8">
      <c r="A248" s="86" t="str">
        <v>OCCD13</v>
      </c>
      <c r="B248" s="237">
        <v>247</v>
      </c>
      <c r="C248" s="86" t="s">
        <v>648</v>
      </c>
      <c r="D248" s="239">
        <f>COUNTIF($C$1:$C248,C248)</f>
        <v>10</v>
      </c>
      <c r="E248" s="239" t="str">
        <f t="shared" si="23"/>
        <v>Occupation10</v>
      </c>
      <c r="F248" s="86" t="s">
        <v>667</v>
      </c>
      <c r="G248" s="240">
        <v>2.7548941510257531E-2</v>
      </c>
      <c r="H248" s="243">
        <v>98.374518169245462</v>
      </c>
    </row>
    <row r="249" spans="1:8">
      <c r="A249" s="86" t="str">
        <v>rcd_qfhigh_101</v>
      </c>
      <c r="B249" s="237">
        <v>248</v>
      </c>
      <c r="C249" s="86" t="s">
        <v>670</v>
      </c>
      <c r="D249" s="239">
        <f>COUNTIF($C$1:$C249,C249)</f>
        <v>1</v>
      </c>
      <c r="E249" s="239" t="str">
        <f t="shared" si="23"/>
        <v>Highest Level of Qualifications (Adults)1</v>
      </c>
      <c r="F249" s="86" t="s">
        <v>671</v>
      </c>
      <c r="G249" s="240">
        <v>0.19709886512439981</v>
      </c>
      <c r="H249" s="243">
        <v>98.978124992695371</v>
      </c>
    </row>
    <row r="250" spans="1:8">
      <c r="A250" s="86" t="str">
        <v>rcd_qfhigh_102</v>
      </c>
      <c r="B250" s="237">
        <v>249</v>
      </c>
      <c r="C250" s="86" t="s">
        <v>670</v>
      </c>
      <c r="D250" s="239">
        <f>COUNTIF($C$1:$C250,C250)</f>
        <v>2</v>
      </c>
      <c r="E250" s="239" t="str">
        <f t="shared" si="23"/>
        <v>Highest Level of Qualifications (Adults)2</v>
      </c>
      <c r="F250" s="86" t="s">
        <v>673</v>
      </c>
      <c r="G250" s="240">
        <v>9.7859941073766929E-2</v>
      </c>
      <c r="H250" s="243">
        <v>100.72360244240797</v>
      </c>
    </row>
    <row r="251" spans="1:8">
      <c r="A251" s="86" t="str">
        <v>rcd_qfhigh_103</v>
      </c>
      <c r="B251" s="237">
        <v>250</v>
      </c>
      <c r="C251" s="86" t="s">
        <v>670</v>
      </c>
      <c r="D251" s="239">
        <f>COUNTIF($C$1:$C251,C251)</f>
        <v>3</v>
      </c>
      <c r="E251" s="239" t="str">
        <f t="shared" si="23"/>
        <v>Highest Level of Qualifications (Adults)3</v>
      </c>
      <c r="F251" s="86" t="s">
        <v>675</v>
      </c>
      <c r="G251" s="240">
        <v>8.6418048886948901E-2</v>
      </c>
      <c r="H251" s="243">
        <v>100.25538520439329</v>
      </c>
    </row>
    <row r="252" spans="1:8">
      <c r="A252" s="86" t="str">
        <v>rcd_qfhigh_104</v>
      </c>
      <c r="B252" s="237">
        <v>251</v>
      </c>
      <c r="C252" s="86" t="s">
        <v>670</v>
      </c>
      <c r="D252" s="239">
        <f>COUNTIF($C$1:$C252,C252)</f>
        <v>4</v>
      </c>
      <c r="E252" s="239" t="str">
        <f t="shared" si="23"/>
        <v>Highest Level of Qualifications (Adults)4</v>
      </c>
      <c r="F252" s="86" t="s">
        <v>677</v>
      </c>
      <c r="G252" s="240">
        <v>0.37988372981230911</v>
      </c>
      <c r="H252" s="243">
        <v>100.40231039677292</v>
      </c>
    </row>
    <row r="253" spans="1:8">
      <c r="A253" s="86" t="str">
        <v>rcd_qfhigh_105</v>
      </c>
      <c r="B253" s="237">
        <v>252</v>
      </c>
      <c r="C253" s="86" t="s">
        <v>670</v>
      </c>
      <c r="D253" s="239">
        <f>COUNTIF($C$1:$C253,C253)</f>
        <v>5</v>
      </c>
      <c r="E253" s="239" t="str">
        <f t="shared" si="23"/>
        <v>Highest Level of Qualifications (Adults)5</v>
      </c>
      <c r="F253" s="86" t="s">
        <v>679</v>
      </c>
      <c r="G253" s="240">
        <v>0.23868632693147099</v>
      </c>
      <c r="H253" s="243">
        <v>99.844468949172679</v>
      </c>
    </row>
    <row r="254" spans="1:8">
      <c r="A254" s="86" t="str">
        <v>Num_reading</v>
      </c>
      <c r="B254" s="237">
        <v>253</v>
      </c>
      <c r="C254" s="86" t="s">
        <v>681</v>
      </c>
      <c r="D254" s="239">
        <f>COUNTIF($C$1:$C254,C254)</f>
        <v>1</v>
      </c>
      <c r="E254" s="239" t="str">
        <f t="shared" si="23"/>
        <v>England: Pupils at the end of KS11</v>
      </c>
      <c r="F254" s="86" t="s">
        <v>682</v>
      </c>
      <c r="G254" s="240">
        <v>0.90757305761676121</v>
      </c>
      <c r="H254" s="243">
        <v>99.989369509217539</v>
      </c>
    </row>
    <row r="255" spans="1:8">
      <c r="A255" s="86" t="str">
        <v>Num_writing</v>
      </c>
      <c r="B255" s="237">
        <v>254</v>
      </c>
      <c r="C255" s="86" t="s">
        <v>681</v>
      </c>
      <c r="D255" s="239">
        <f>COUNTIF($C$1:$C255,C255)</f>
        <v>2</v>
      </c>
      <c r="E255" s="239" t="str">
        <f t="shared" si="23"/>
        <v>England: Pupils at the end of KS12</v>
      </c>
      <c r="F255" s="86" t="s">
        <v>684</v>
      </c>
      <c r="G255" s="240">
        <v>0.86851838716717589</v>
      </c>
      <c r="H255" s="243">
        <v>99.976113537989278</v>
      </c>
    </row>
    <row r="256" spans="1:8">
      <c r="A256" s="86" t="str">
        <v>Num_maths</v>
      </c>
      <c r="B256" s="237">
        <v>255</v>
      </c>
      <c r="C256" s="86" t="s">
        <v>681</v>
      </c>
      <c r="D256" s="239">
        <f>COUNTIF($C$1:$C256,C256)</f>
        <v>3</v>
      </c>
      <c r="E256" s="239" t="str">
        <f t="shared" si="23"/>
        <v>England: Pupils at the end of KS13</v>
      </c>
      <c r="F256" s="86" t="s">
        <v>686</v>
      </c>
      <c r="G256" s="240">
        <v>0.93391903099083362</v>
      </c>
      <c r="H256" s="243">
        <v>99.998759496975097</v>
      </c>
    </row>
    <row r="257" spans="1:8">
      <c r="A257" s="86" t="str">
        <v>Num_science</v>
      </c>
      <c r="B257" s="237">
        <v>256</v>
      </c>
      <c r="C257" s="86" t="s">
        <v>681</v>
      </c>
      <c r="D257" s="239">
        <f>COUNTIF($C$1:$C257,C257)</f>
        <v>4</v>
      </c>
      <c r="E257" s="239" t="str">
        <f t="shared" si="23"/>
        <v>England: Pupils at the end of KS14</v>
      </c>
      <c r="F257" s="86" t="s">
        <v>688</v>
      </c>
      <c r="G257" s="240">
        <v>0.9204333260584896</v>
      </c>
      <c r="H257" s="243">
        <v>99.99618139347875</v>
      </c>
    </row>
    <row r="258" spans="1:8">
      <c r="A258" s="86" t="str">
        <v>Num_All_Reading</v>
      </c>
      <c r="B258" s="237">
        <v>257</v>
      </c>
      <c r="C258" s="86" t="s">
        <v>690</v>
      </c>
      <c r="D258" s="239">
        <f>COUNTIF($C$1:$C258,C258)</f>
        <v>1</v>
      </c>
      <c r="E258" s="239" t="str">
        <f t="shared" si="23"/>
        <v>England: Pupils at the end of KS21</v>
      </c>
      <c r="F258" s="86" t="s">
        <v>682</v>
      </c>
      <c r="G258" s="240">
        <v>0.89728049978175484</v>
      </c>
      <c r="H258" s="243">
        <v>99.963365314008385</v>
      </c>
    </row>
    <row r="259" spans="1:8">
      <c r="A259" s="86" t="str">
        <v>Num_All_Writing</v>
      </c>
      <c r="B259" s="237">
        <v>258</v>
      </c>
      <c r="C259" s="86" t="s">
        <v>690</v>
      </c>
      <c r="D259" s="239">
        <f>COUNTIF($C$1:$C259,C259)</f>
        <v>2</v>
      </c>
      <c r="E259" s="239" t="str">
        <f t="shared" ref="E259:E322" si="24">C259&amp;D259</f>
        <v>England: Pupils at the end of KS22</v>
      </c>
      <c r="F259" s="86" t="s">
        <v>684</v>
      </c>
      <c r="G259" s="240">
        <v>0.85546164338716724</v>
      </c>
      <c r="H259" s="243">
        <v>99.962221436084576</v>
      </c>
    </row>
    <row r="260" spans="1:8">
      <c r="A260" s="86" t="str">
        <v>Num_All_maths</v>
      </c>
      <c r="B260" s="237">
        <v>259</v>
      </c>
      <c r="C260" s="86" t="s">
        <v>690</v>
      </c>
      <c r="D260" s="239">
        <f>COUNTIF($C$1:$C260,C260)</f>
        <v>3</v>
      </c>
      <c r="E260" s="239" t="str">
        <f t="shared" si="24"/>
        <v>England: Pupils at the end of KS23</v>
      </c>
      <c r="F260" s="86" t="s">
        <v>686</v>
      </c>
      <c r="G260" s="240">
        <v>0.86312669140113496</v>
      </c>
      <c r="H260" s="243">
        <v>99.964704376924658</v>
      </c>
    </row>
    <row r="261" spans="1:8">
      <c r="A261" s="86" t="str">
        <v>Num_All_RWM</v>
      </c>
      <c r="B261" s="237">
        <v>260</v>
      </c>
      <c r="C261" s="86" t="s">
        <v>690</v>
      </c>
      <c r="D261" s="239">
        <f>COUNTIF($C$1:$C261,C261)</f>
        <v>4</v>
      </c>
      <c r="E261" s="239" t="str">
        <f t="shared" si="24"/>
        <v>England: Pupils at the end of KS24</v>
      </c>
      <c r="F261" s="86" t="s">
        <v>694</v>
      </c>
      <c r="G261" s="240">
        <v>0.78082103884766485</v>
      </c>
      <c r="H261" s="243">
        <v>99.928767172393407</v>
      </c>
    </row>
    <row r="262" spans="1:8">
      <c r="A262" s="86" t="str">
        <v>LEVEL2_all</v>
      </c>
      <c r="B262" s="237">
        <v>261</v>
      </c>
      <c r="C262" s="86" t="s">
        <v>696</v>
      </c>
      <c r="D262" s="239">
        <f>COUNTIF($C$1:$C262,C262)</f>
        <v>1</v>
      </c>
      <c r="E262" s="239" t="str">
        <f t="shared" si="24"/>
        <v>England: Pupils at the end of KS41</v>
      </c>
      <c r="F262" s="86" t="s">
        <v>697</v>
      </c>
      <c r="G262" s="240">
        <v>0.64527602575294629</v>
      </c>
      <c r="H262" s="243">
        <v>99.859231561709308</v>
      </c>
    </row>
    <row r="263" spans="1:8">
      <c r="A263" s="86" t="str">
        <v>LEVEL2_EM_all</v>
      </c>
      <c r="B263" s="237">
        <v>262</v>
      </c>
      <c r="C263" s="86" t="s">
        <v>696</v>
      </c>
      <c r="D263" s="239">
        <f>COUNTIF($C$1:$C263,C263)</f>
        <v>2</v>
      </c>
      <c r="E263" s="239" t="str">
        <f t="shared" si="24"/>
        <v>England: Pupils at the end of KS42</v>
      </c>
      <c r="F263" s="86" t="s">
        <v>699</v>
      </c>
      <c r="G263" s="240">
        <v>0.55907453077258829</v>
      </c>
      <c r="H263" s="243">
        <v>99.807230178995383</v>
      </c>
    </row>
    <row r="264" spans="1:8">
      <c r="A264" s="86" t="str">
        <v>NS4T5PAL5P</v>
      </c>
      <c r="B264" s="237">
        <v>263</v>
      </c>
      <c r="C264" s="86" t="s">
        <v>701</v>
      </c>
      <c r="D264" s="239">
        <f>COUNTIF($C$1:$C264,C264)</f>
        <v>1</v>
      </c>
      <c r="E264" s="239" t="str">
        <f t="shared" si="24"/>
        <v>Scotland: Pupils in the S4 cohort1</v>
      </c>
      <c r="F264" s="86" t="s">
        <v>702</v>
      </c>
      <c r="G264" s="240">
        <v>0.4164297795722392</v>
      </c>
      <c r="H264" s="243">
        <v>100.28799323698789</v>
      </c>
    </row>
    <row r="265" spans="1:8">
      <c r="A265" s="86" t="str">
        <v>NS5T3PAL6P</v>
      </c>
      <c r="B265" s="237">
        <v>264</v>
      </c>
      <c r="C265" s="86" t="s">
        <v>704</v>
      </c>
      <c r="D265" s="239">
        <f>COUNTIF($C$1:$C265,C265)</f>
        <v>1</v>
      </c>
      <c r="E265" s="239" t="str">
        <f t="shared" si="24"/>
        <v>Scotland: Pupils in the S5 cohort1</v>
      </c>
      <c r="F265" s="86" t="s">
        <v>705</v>
      </c>
      <c r="G265" s="240">
        <v>0.34435814054997815</v>
      </c>
      <c r="H265" s="243">
        <v>100.21954934992768</v>
      </c>
    </row>
    <row r="266" spans="1:8">
      <c r="A266" s="86" t="str">
        <v>NS5T5PAL6P</v>
      </c>
      <c r="B266" s="237">
        <v>265</v>
      </c>
      <c r="C266" s="86" t="s">
        <v>704</v>
      </c>
      <c r="D266" s="239">
        <f>COUNTIF($C$1:$C266,C266)</f>
        <v>2</v>
      </c>
      <c r="E266" s="239" t="str">
        <f t="shared" si="24"/>
        <v>Scotland: Pupils in the S5 cohort2</v>
      </c>
      <c r="F266" s="86" t="s">
        <v>707</v>
      </c>
      <c r="G266" s="240">
        <v>0.16052864469663905</v>
      </c>
      <c r="H266" s="243">
        <v>99.872371440118201</v>
      </c>
    </row>
    <row r="267" spans="1:8">
      <c r="A267" s="86" t="str">
        <v>rcd_worktrav_101</v>
      </c>
      <c r="B267" s="237">
        <v>266</v>
      </c>
      <c r="C267" s="86" t="s">
        <v>710</v>
      </c>
      <c r="D267" s="239">
        <f>COUNTIF($C$1:$C267,C267)</f>
        <v>1</v>
      </c>
      <c r="E267" s="239" t="str">
        <f t="shared" si="24"/>
        <v>Travel To Work (% of Workers)1</v>
      </c>
      <c r="F267" s="86" t="s">
        <v>711</v>
      </c>
      <c r="G267" s="240">
        <v>5.5991542994325634E-2</v>
      </c>
      <c r="H267" s="243">
        <v>99.174430064234329</v>
      </c>
    </row>
    <row r="268" spans="1:8">
      <c r="A268" s="86" t="str">
        <v>rcd_worktrav_102</v>
      </c>
      <c r="B268" s="237">
        <v>267</v>
      </c>
      <c r="C268" s="86" t="s">
        <v>710</v>
      </c>
      <c r="D268" s="239">
        <f>COUNTIF($C$1:$C268,C268)</f>
        <v>2</v>
      </c>
      <c r="E268" s="239" t="str">
        <f t="shared" si="24"/>
        <v>Travel To Work (% of Workers)2</v>
      </c>
      <c r="F268" s="86" t="s">
        <v>713</v>
      </c>
      <c r="G268" s="240">
        <v>0.67924792666957656</v>
      </c>
      <c r="H268" s="243">
        <v>100.42378685746891</v>
      </c>
    </row>
    <row r="269" spans="1:8">
      <c r="A269" s="86" t="str">
        <v>rcd_worktrav_103</v>
      </c>
      <c r="B269" s="237">
        <v>268</v>
      </c>
      <c r="C269" s="86" t="s">
        <v>710</v>
      </c>
      <c r="D269" s="239">
        <f>COUNTIF($C$1:$C269,C269)</f>
        <v>3</v>
      </c>
      <c r="E269" s="239" t="str">
        <f t="shared" si="24"/>
        <v>Travel To Work (% of Workers)3</v>
      </c>
      <c r="F269" s="86" t="s">
        <v>715</v>
      </c>
      <c r="G269" s="240">
        <v>6.0725120034919249E-2</v>
      </c>
      <c r="H269" s="243">
        <v>99.060546137211361</v>
      </c>
    </row>
    <row r="270" spans="1:8">
      <c r="A270" s="86" t="str">
        <v>rcd_worktrav_104</v>
      </c>
      <c r="B270" s="237">
        <v>269</v>
      </c>
      <c r="C270" s="86" t="s">
        <v>710</v>
      </c>
      <c r="D270" s="239">
        <f>COUNTIF($C$1:$C270,C270)</f>
        <v>4</v>
      </c>
      <c r="E270" s="239" t="str">
        <f t="shared" si="24"/>
        <v>Travel To Work (% of Workers)4</v>
      </c>
      <c r="F270" s="86" t="s">
        <v>717</v>
      </c>
      <c r="G270" s="240">
        <v>3.2597555652553484E-2</v>
      </c>
      <c r="H270" s="243">
        <v>99.32631732960246</v>
      </c>
    </row>
    <row r="271" spans="1:8">
      <c r="A271" s="86" t="str">
        <v>rcd_worktrav_105</v>
      </c>
      <c r="B271" s="237">
        <v>270</v>
      </c>
      <c r="C271" s="86" t="s">
        <v>710</v>
      </c>
      <c r="D271" s="239">
        <f>COUNTIF($C$1:$C271,C271)</f>
        <v>5</v>
      </c>
      <c r="E271" s="239" t="str">
        <f t="shared" si="24"/>
        <v>Travel To Work (% of Workers)5</v>
      </c>
      <c r="F271" s="86" t="s">
        <v>719</v>
      </c>
      <c r="G271" s="240">
        <v>0.12304943256219991</v>
      </c>
      <c r="H271" s="243">
        <v>98.743992697542566</v>
      </c>
    </row>
    <row r="272" spans="1:8">
      <c r="A272" s="86" t="str">
        <v>rcd_worktrav_106</v>
      </c>
      <c r="B272" s="237">
        <v>271</v>
      </c>
      <c r="C272" s="86" t="s">
        <v>710</v>
      </c>
      <c r="D272" s="239">
        <f>COUNTIF($C$1:$C272,C272)</f>
        <v>6</v>
      </c>
      <c r="E272" s="239" t="str">
        <f t="shared" si="24"/>
        <v>Travel To Work (% of Workers)6</v>
      </c>
      <c r="F272" s="86" t="s">
        <v>721</v>
      </c>
      <c r="G272" s="240">
        <v>9.8926233085988649E-3</v>
      </c>
      <c r="H272" s="243">
        <v>100.38086594285025</v>
      </c>
    </row>
    <row r="273" spans="1:8">
      <c r="A273" s="86" t="str">
        <v>rcd_worktrav_107</v>
      </c>
      <c r="B273" s="237">
        <v>272</v>
      </c>
      <c r="C273" s="86" t="s">
        <v>710</v>
      </c>
      <c r="D273" s="239">
        <f>COUNTIF($C$1:$C273,C273)</f>
        <v>7</v>
      </c>
      <c r="E273" s="239" t="str">
        <f t="shared" si="24"/>
        <v>Travel To Work (% of Workers)7</v>
      </c>
      <c r="F273" s="86" t="s">
        <v>723</v>
      </c>
      <c r="G273" s="240">
        <v>3.8157955041466608E-2</v>
      </c>
      <c r="H273" s="243">
        <v>99.672508916578522</v>
      </c>
    </row>
    <row r="274" spans="1:8">
      <c r="A274" s="86" t="str">
        <v>car0</v>
      </c>
      <c r="B274" s="237">
        <v>273</v>
      </c>
      <c r="C274" s="86" t="s">
        <v>725</v>
      </c>
      <c r="D274" s="239">
        <f>COUNTIF($C$1:$C274,C274)</f>
        <v>1</v>
      </c>
      <c r="E274" s="239" t="str">
        <f t="shared" si="24"/>
        <v>Car Ownership1</v>
      </c>
      <c r="F274" s="86" t="s">
        <v>726</v>
      </c>
      <c r="G274" s="240">
        <v>0.18144140113487561</v>
      </c>
      <c r="H274" s="243">
        <v>96.367729450449488</v>
      </c>
    </row>
    <row r="275" spans="1:8">
      <c r="A275" s="86" t="str">
        <v>car1</v>
      </c>
      <c r="B275" s="237">
        <v>274</v>
      </c>
      <c r="C275" s="86" t="s">
        <v>725</v>
      </c>
      <c r="D275" s="239">
        <f>COUNTIF($C$1:$C275,C275)</f>
        <v>2</v>
      </c>
      <c r="E275" s="239" t="str">
        <f t="shared" si="24"/>
        <v>Car Ownership2</v>
      </c>
      <c r="F275" s="86" t="s">
        <v>728</v>
      </c>
      <c r="G275" s="240">
        <v>0.42260366652116976</v>
      </c>
      <c r="H275" s="243">
        <v>101.26016868478493</v>
      </c>
    </row>
    <row r="276" spans="1:8">
      <c r="A276" s="86" t="str">
        <v>car2</v>
      </c>
      <c r="B276" s="237">
        <v>275</v>
      </c>
      <c r="C276" s="86" t="s">
        <v>725</v>
      </c>
      <c r="D276" s="239">
        <f>COUNTIF($C$1:$C276,C276)</f>
        <v>3</v>
      </c>
      <c r="E276" s="239" t="str">
        <f t="shared" si="24"/>
        <v>Car Ownership3</v>
      </c>
      <c r="F276" s="86" t="s">
        <v>730</v>
      </c>
      <c r="G276" s="240">
        <v>0.31300698384984721</v>
      </c>
      <c r="H276" s="243">
        <v>100.65427472644306</v>
      </c>
    </row>
    <row r="277" spans="1:8">
      <c r="A277" s="86" t="str">
        <v>car3p</v>
      </c>
      <c r="B277" s="237">
        <v>276</v>
      </c>
      <c r="C277" s="86" t="s">
        <v>725</v>
      </c>
      <c r="D277" s="239">
        <f>COUNTIF($C$1:$C277,C277)</f>
        <v>4</v>
      </c>
      <c r="E277" s="239" t="str">
        <f t="shared" si="24"/>
        <v>Car Ownership4</v>
      </c>
      <c r="F277" s="86" t="s">
        <v>732</v>
      </c>
      <c r="G277" s="240">
        <v>8.288891313836752E-2</v>
      </c>
      <c r="H277" s="243">
        <v>99.453713621080595</v>
      </c>
    </row>
    <row r="278" spans="1:8">
      <c r="A278" s="86" t="str">
        <v>car1recent</v>
      </c>
      <c r="B278" s="237">
        <v>277</v>
      </c>
      <c r="C278" s="86" t="s">
        <v>725</v>
      </c>
      <c r="D278" s="239">
        <f>COUNTIF($C$1:$C278,C278)</f>
        <v>5</v>
      </c>
      <c r="E278" s="239" t="str">
        <f t="shared" si="24"/>
        <v>Car Ownership5</v>
      </c>
      <c r="F278" s="86" t="s">
        <v>734</v>
      </c>
      <c r="G278" s="240">
        <v>0.13082704059362724</v>
      </c>
      <c r="H278" s="243">
        <v>100.46843636849113</v>
      </c>
    </row>
    <row r="279" spans="1:8">
      <c r="A279" s="86" t="str">
        <v>car1co</v>
      </c>
      <c r="B279" s="237">
        <v>278</v>
      </c>
      <c r="C279" s="86" t="s">
        <v>736</v>
      </c>
      <c r="D279" s="239">
        <f>COUNTIF($C$1:$C279,C279)</f>
        <v>1</v>
      </c>
      <c r="E279" s="239" t="str">
        <f t="shared" si="24"/>
        <v>Main Car (% of car owners)1</v>
      </c>
      <c r="F279" s="86" t="s">
        <v>737</v>
      </c>
      <c r="G279" s="240">
        <v>1.503426451331296E-2</v>
      </c>
      <c r="H279" s="243">
        <v>99.910220250980856</v>
      </c>
    </row>
    <row r="280" spans="1:8">
      <c r="A280" s="86" t="str">
        <v>car1priv</v>
      </c>
      <c r="B280" s="237">
        <v>279</v>
      </c>
      <c r="C280" s="86" t="s">
        <v>736</v>
      </c>
      <c r="D280" s="239">
        <f>COUNTIF($C$1:$C280,C280)</f>
        <v>2</v>
      </c>
      <c r="E280" s="239" t="str">
        <f t="shared" si="24"/>
        <v>Main Car (% of car owners)2</v>
      </c>
      <c r="F280" s="86" t="s">
        <v>739</v>
      </c>
      <c r="G280" s="240">
        <v>0.98496573548668709</v>
      </c>
      <c r="H280" s="243">
        <v>100.00137162531426</v>
      </c>
    </row>
    <row r="281" spans="1:8">
      <c r="A281" s="86" t="str">
        <v>carsaloon</v>
      </c>
      <c r="B281" s="237">
        <v>280</v>
      </c>
      <c r="C281" s="86" t="s">
        <v>736</v>
      </c>
      <c r="D281" s="239">
        <f>COUNTIF($C$1:$C281,C281)</f>
        <v>3</v>
      </c>
      <c r="E281" s="239" t="str">
        <f t="shared" si="24"/>
        <v>Main Car (% of car owners)3</v>
      </c>
      <c r="F281" s="86" t="s">
        <v>741</v>
      </c>
      <c r="G281" s="240">
        <v>0.17713591226538633</v>
      </c>
      <c r="H281" s="243">
        <v>99.648509554388468</v>
      </c>
    </row>
    <row r="282" spans="1:8">
      <c r="A282" s="86" t="str">
        <v>carhatchback</v>
      </c>
      <c r="B282" s="237">
        <v>281</v>
      </c>
      <c r="C282" s="86" t="s">
        <v>736</v>
      </c>
      <c r="D282" s="239">
        <f>COUNTIF($C$1:$C282,C282)</f>
        <v>4</v>
      </c>
      <c r="E282" s="239" t="str">
        <f t="shared" si="24"/>
        <v>Main Car (% of car owners)4</v>
      </c>
      <c r="F282" s="86" t="s">
        <v>743</v>
      </c>
      <c r="G282" s="240">
        <v>0.514629037538193</v>
      </c>
      <c r="H282" s="243">
        <v>100.39215922034141</v>
      </c>
    </row>
    <row r="283" spans="1:8">
      <c r="A283" s="86" t="str">
        <v>carestate</v>
      </c>
      <c r="B283" s="237">
        <v>282</v>
      </c>
      <c r="C283" s="86" t="s">
        <v>736</v>
      </c>
      <c r="D283" s="239">
        <f>COUNTIF($C$1:$C283,C283)</f>
        <v>5</v>
      </c>
      <c r="E283" s="239" t="str">
        <f t="shared" si="24"/>
        <v>Main Car (% of car owners)5</v>
      </c>
      <c r="F283" s="86" t="s">
        <v>745</v>
      </c>
      <c r="G283" s="240">
        <v>6.9335061108686161E-2</v>
      </c>
      <c r="H283" s="243">
        <v>99.94720720711183</v>
      </c>
    </row>
    <row r="284" spans="1:8">
      <c r="A284" s="86" t="str">
        <v>carlux</v>
      </c>
      <c r="B284" s="237">
        <v>283</v>
      </c>
      <c r="C284" s="86" t="s">
        <v>736</v>
      </c>
      <c r="D284" s="239">
        <f>COUNTIF($C$1:$C284,C284)</f>
        <v>6</v>
      </c>
      <c r="E284" s="239" t="str">
        <f t="shared" si="24"/>
        <v>Main Car (% of car owners)6</v>
      </c>
      <c r="F284" s="86" t="s">
        <v>747</v>
      </c>
      <c r="G284" s="240">
        <v>7.3734777389786121E-2</v>
      </c>
      <c r="H284" s="243">
        <v>99.467056524322999</v>
      </c>
    </row>
    <row r="285" spans="1:8">
      <c r="A285" s="86" t="str">
        <v>carother</v>
      </c>
      <c r="B285" s="237">
        <v>284</v>
      </c>
      <c r="C285" s="86" t="s">
        <v>736</v>
      </c>
      <c r="D285" s="239">
        <f>COUNTIF($C$1:$C285,C285)</f>
        <v>7</v>
      </c>
      <c r="E285" s="239" t="str">
        <f t="shared" si="24"/>
        <v>Main Car (% of car owners)7</v>
      </c>
      <c r="F285" s="86" t="s">
        <v>749</v>
      </c>
      <c r="G285" s="240">
        <v>0.16525049105194239</v>
      </c>
      <c r="H285" s="243">
        <v>99.443883337051432</v>
      </c>
    </row>
    <row r="286" spans="1:8">
      <c r="A286" s="86" t="str">
        <v>car1btnew</v>
      </c>
      <c r="B286" s="237">
        <v>285</v>
      </c>
      <c r="C286" s="86" t="s">
        <v>736</v>
      </c>
      <c r="D286" s="239">
        <f>COUNTIF($C$1:$C286,C286)</f>
        <v>8</v>
      </c>
      <c r="E286" s="239" t="str">
        <f t="shared" si="24"/>
        <v>Main Car (% of car owners)8</v>
      </c>
      <c r="F286" s="86" t="s">
        <v>751</v>
      </c>
      <c r="G286" s="240">
        <v>0.36129092099519866</v>
      </c>
      <c r="H286" s="243">
        <v>99.83552629832046</v>
      </c>
    </row>
    <row r="287" spans="1:8">
      <c r="A287" s="86" t="str">
        <v>car1btused</v>
      </c>
      <c r="B287" s="237">
        <v>286</v>
      </c>
      <c r="C287" s="86" t="s">
        <v>736</v>
      </c>
      <c r="D287" s="239">
        <f>COUNTIF($C$1:$C287,C287)</f>
        <v>9</v>
      </c>
      <c r="E287" s="239" t="str">
        <f t="shared" si="24"/>
        <v>Main Car (% of car owners)9</v>
      </c>
      <c r="F287" s="86" t="s">
        <v>753</v>
      </c>
      <c r="G287" s="240">
        <v>0.63870907900480134</v>
      </c>
      <c r="H287" s="243">
        <v>100.09327606529328</v>
      </c>
    </row>
    <row r="288" spans="1:8">
      <c r="A288" s="86" t="str">
        <v>rcd_hhdyrinc_101</v>
      </c>
      <c r="B288" s="237">
        <v>287</v>
      </c>
      <c r="C288" s="86" t="s">
        <v>755</v>
      </c>
      <c r="D288" s="239">
        <f>COUNTIF($C$1:$C288,C288)</f>
        <v>1</v>
      </c>
      <c r="E288" s="239" t="str">
        <f t="shared" si="24"/>
        <v>Household Annual Income1</v>
      </c>
      <c r="F288" s="86" t="s">
        <v>756</v>
      </c>
      <c r="G288" s="240">
        <v>0.18167683326058487</v>
      </c>
      <c r="H288" s="243">
        <v>98.582868247197879</v>
      </c>
    </row>
    <row r="289" spans="1:8">
      <c r="A289" s="86" t="str">
        <v>rcd_hhdyrinc_102</v>
      </c>
      <c r="B289" s="237">
        <v>288</v>
      </c>
      <c r="C289" s="86" t="s">
        <v>755</v>
      </c>
      <c r="D289" s="239">
        <f>COUNTIF($C$1:$C289,C289)</f>
        <v>2</v>
      </c>
      <c r="E289" s="239" t="str">
        <f t="shared" si="24"/>
        <v>Household Annual Income2</v>
      </c>
      <c r="F289" s="86" t="s">
        <v>757</v>
      </c>
      <c r="G289" s="240">
        <v>0.33211703404626797</v>
      </c>
      <c r="H289" s="243">
        <v>100.4269000691806</v>
      </c>
    </row>
    <row r="290" spans="1:8">
      <c r="A290" s="86" t="str">
        <v>rcd_hhdyrinc_103</v>
      </c>
      <c r="B290" s="237">
        <v>289</v>
      </c>
      <c r="C290" s="86" t="s">
        <v>755</v>
      </c>
      <c r="D290" s="239">
        <f>COUNTIF($C$1:$C290,C290)</f>
        <v>3</v>
      </c>
      <c r="E290" s="239" t="str">
        <f t="shared" si="24"/>
        <v>Household Annual Income3</v>
      </c>
      <c r="F290" s="86" t="s">
        <v>758</v>
      </c>
      <c r="G290" s="240">
        <v>0.21308085988651249</v>
      </c>
      <c r="H290" s="243">
        <v>101.16906929496878</v>
      </c>
    </row>
    <row r="291" spans="1:8">
      <c r="A291" s="86" t="str">
        <v>rcd_hhdyrinc_104</v>
      </c>
      <c r="B291" s="237">
        <v>290</v>
      </c>
      <c r="C291" s="86" t="s">
        <v>755</v>
      </c>
      <c r="D291" s="239">
        <f>COUNTIF($C$1:$C291,C291)</f>
        <v>4</v>
      </c>
      <c r="E291" s="239" t="str">
        <f t="shared" si="24"/>
        <v>Household Annual Income4</v>
      </c>
      <c r="F291" s="86" t="s">
        <v>759</v>
      </c>
      <c r="G291" s="240">
        <v>0.13616897642950679</v>
      </c>
      <c r="H291" s="243">
        <v>100.39629905873593</v>
      </c>
    </row>
    <row r="292" spans="1:8">
      <c r="A292" s="86" t="str">
        <v>rcd_hhdyrinc_105</v>
      </c>
      <c r="B292" s="237">
        <v>291</v>
      </c>
      <c r="C292" s="86" t="s">
        <v>755</v>
      </c>
      <c r="D292" s="239">
        <f>COUNTIF($C$1:$C292,C292)</f>
        <v>5</v>
      </c>
      <c r="E292" s="239" t="str">
        <f t="shared" si="24"/>
        <v>Household Annual Income5</v>
      </c>
      <c r="F292" s="86" t="s">
        <v>760</v>
      </c>
      <c r="G292" s="240">
        <v>6.6214480576167606E-2</v>
      </c>
      <c r="H292" s="243">
        <v>99.984226709893704</v>
      </c>
    </row>
    <row r="293" spans="1:8">
      <c r="A293" s="86" t="str">
        <v>rcd_hhdyrinc_106</v>
      </c>
      <c r="B293" s="237">
        <v>292</v>
      </c>
      <c r="C293" s="86" t="s">
        <v>755</v>
      </c>
      <c r="D293" s="239">
        <f>COUNTIF($C$1:$C293,C293)</f>
        <v>6</v>
      </c>
      <c r="E293" s="239" t="str">
        <f t="shared" si="24"/>
        <v>Household Annual Income6</v>
      </c>
      <c r="F293" s="86" t="s">
        <v>761</v>
      </c>
      <c r="G293" s="240">
        <v>7.079965080750765E-2</v>
      </c>
      <c r="H293" s="243">
        <v>97.630362853619317</v>
      </c>
    </row>
    <row r="294" spans="1:8">
      <c r="A294" s="86" t="str">
        <v>incmean</v>
      </c>
      <c r="B294" s="237">
        <v>293</v>
      </c>
      <c r="C294" s="86" t="s">
        <v>755</v>
      </c>
      <c r="D294" s="239">
        <f>COUNTIF($C$1:$C294,C294)</f>
        <v>7</v>
      </c>
      <c r="E294" s="239" t="str">
        <f t="shared" si="24"/>
        <v>Household Annual Income7</v>
      </c>
      <c r="F294" s="86" t="s">
        <v>763</v>
      </c>
      <c r="G294" s="240">
        <v>394.53817616410407</v>
      </c>
      <c r="H294" s="243">
        <v>100.04916971048139</v>
      </c>
    </row>
    <row r="295" spans="1:8">
      <c r="A295" s="86" t="str">
        <v>benbase1</v>
      </c>
      <c r="B295" s="237">
        <v>294</v>
      </c>
      <c r="C295" s="86" t="s">
        <v>765</v>
      </c>
      <c r="D295" s="239">
        <f>COUNTIF($C$1:$C295,C295)</f>
        <v>1</v>
      </c>
      <c r="E295" s="239" t="str">
        <f t="shared" si="24"/>
        <v>Benefits1</v>
      </c>
      <c r="F295" s="86" t="s">
        <v>766</v>
      </c>
      <c r="G295" s="240">
        <v>2.0883129637712796E-2</v>
      </c>
      <c r="H295" s="243">
        <v>95.86983473965816</v>
      </c>
    </row>
    <row r="296" spans="1:8">
      <c r="A296" s="86" t="str">
        <v>benbase2</v>
      </c>
      <c r="B296" s="237">
        <v>295</v>
      </c>
      <c r="C296" s="86" t="s">
        <v>765</v>
      </c>
      <c r="D296" s="239">
        <f>COUNTIF($C$1:$C296,C296)</f>
        <v>2</v>
      </c>
      <c r="E296" s="239" t="str">
        <f t="shared" si="24"/>
        <v>Benefits2</v>
      </c>
      <c r="F296" s="86" t="s">
        <v>768</v>
      </c>
      <c r="G296" s="240">
        <v>7.4854321257092982E-3</v>
      </c>
      <c r="H296" s="243">
        <v>97.21553090276457</v>
      </c>
    </row>
    <row r="297" spans="1:8">
      <c r="A297" s="86" t="str">
        <v>benbase3</v>
      </c>
      <c r="B297" s="237">
        <v>296</v>
      </c>
      <c r="C297" s="86" t="s">
        <v>765</v>
      </c>
      <c r="D297" s="239">
        <f>COUNTIF($C$1:$C297,C297)</f>
        <v>3</v>
      </c>
      <c r="E297" s="239" t="str">
        <f t="shared" si="24"/>
        <v>Benefits3</v>
      </c>
      <c r="F297" s="86" t="s">
        <v>770</v>
      </c>
      <c r="G297" s="240">
        <v>0.14642617852466169</v>
      </c>
      <c r="H297" s="243">
        <v>100.72424132322477</v>
      </c>
    </row>
    <row r="298" spans="1:8">
      <c r="A298" s="86" t="str">
        <v>benbase4</v>
      </c>
      <c r="B298" s="237">
        <v>297</v>
      </c>
      <c r="C298" s="86" t="s">
        <v>765</v>
      </c>
      <c r="D298" s="239">
        <f>COUNTIF($C$1:$C298,C298)</f>
        <v>4</v>
      </c>
      <c r="E298" s="239" t="str">
        <f t="shared" si="24"/>
        <v>Benefits4</v>
      </c>
      <c r="F298" s="86" t="s">
        <v>772</v>
      </c>
      <c r="G298" s="240">
        <v>2.3753710170231344E-2</v>
      </c>
      <c r="H298" s="243">
        <v>98.829633747493588</v>
      </c>
    </row>
    <row r="299" spans="1:8">
      <c r="A299" s="86" t="str">
        <v>finsit_savalot</v>
      </c>
      <c r="B299" s="237">
        <v>298</v>
      </c>
      <c r="C299" s="86" t="s">
        <v>774</v>
      </c>
      <c r="D299" s="239">
        <f>COUNTIF($C$1:$C299,C299)</f>
        <v>1</v>
      </c>
      <c r="E299" s="239" t="str">
        <f t="shared" si="24"/>
        <v>Financial Situation1</v>
      </c>
      <c r="F299" s="86" t="s">
        <v>775</v>
      </c>
      <c r="G299" s="240">
        <v>0.10488602138804017</v>
      </c>
      <c r="H299" s="243">
        <v>100.17526075085641</v>
      </c>
    </row>
    <row r="300" spans="1:8">
      <c r="A300" s="86" t="str">
        <v>finsit_savlittle</v>
      </c>
      <c r="B300" s="237">
        <v>299</v>
      </c>
      <c r="C300" s="86" t="s">
        <v>774</v>
      </c>
      <c r="D300" s="239">
        <f>COUNTIF($C$1:$C300,C300)</f>
        <v>2</v>
      </c>
      <c r="E300" s="239" t="str">
        <f t="shared" si="24"/>
        <v>Financial Situation2</v>
      </c>
      <c r="F300" s="86" t="s">
        <v>777</v>
      </c>
      <c r="G300" s="240">
        <v>0.53171857267568745</v>
      </c>
      <c r="H300" s="243">
        <v>100.24122039745266</v>
      </c>
    </row>
    <row r="301" spans="1:8">
      <c r="A301" s="86" t="str">
        <v>finsit_even</v>
      </c>
      <c r="B301" s="237">
        <v>300</v>
      </c>
      <c r="C301" s="86" t="s">
        <v>774</v>
      </c>
      <c r="D301" s="239">
        <f>COUNTIF($C$1:$C301,C301)</f>
        <v>3</v>
      </c>
      <c r="E301" s="239" t="str">
        <f t="shared" si="24"/>
        <v>Financial Situation3</v>
      </c>
      <c r="F301" s="86" t="s">
        <v>779</v>
      </c>
      <c r="G301" s="240">
        <v>0.30108964426014839</v>
      </c>
      <c r="H301" s="243">
        <v>99.556649204109576</v>
      </c>
    </row>
    <row r="302" spans="1:8">
      <c r="A302" s="86" t="str">
        <v>finsit_debt</v>
      </c>
      <c r="B302" s="237">
        <v>301</v>
      </c>
      <c r="C302" s="86" t="s">
        <v>774</v>
      </c>
      <c r="D302" s="239">
        <f>COUNTIF($C$1:$C302,C302)</f>
        <v>4</v>
      </c>
      <c r="E302" s="239" t="str">
        <f t="shared" si="24"/>
        <v>Financial Situation4</v>
      </c>
      <c r="F302" s="86" t="s">
        <v>781</v>
      </c>
      <c r="G302" s="240">
        <v>6.2499618070711478E-2</v>
      </c>
      <c r="H302" s="243">
        <v>99.78457619355936</v>
      </c>
    </row>
    <row r="303" spans="1:8">
      <c r="A303" s="86" t="str">
        <v>smartband</v>
      </c>
      <c r="B303" s="237">
        <v>302</v>
      </c>
      <c r="C303" s="86" t="s">
        <v>783</v>
      </c>
      <c r="D303" s="239">
        <f>COUNTIF($C$1:$C303,C303)</f>
        <v>1</v>
      </c>
      <c r="E303" s="239" t="str">
        <f t="shared" si="24"/>
        <v>Contactless1</v>
      </c>
      <c r="F303" s="86" t="s">
        <v>784</v>
      </c>
      <c r="G303" s="240">
        <v>0.12257420340462682</v>
      </c>
      <c r="H303" s="243">
        <v>100.3012912636253</v>
      </c>
    </row>
    <row r="304" spans="1:8">
      <c r="A304" s="86" t="str">
        <v>cur_contless</v>
      </c>
      <c r="B304" s="237">
        <v>303</v>
      </c>
      <c r="C304" s="86" t="s">
        <v>783</v>
      </c>
      <c r="D304" s="239">
        <f>COUNTIF($C$1:$C304,C304)</f>
        <v>2</v>
      </c>
      <c r="E304" s="239" t="str">
        <f t="shared" si="24"/>
        <v>Contactless2</v>
      </c>
      <c r="F304" s="86" t="s">
        <v>786</v>
      </c>
      <c r="G304" s="240">
        <v>0.59312756438236558</v>
      </c>
      <c r="H304" s="243">
        <v>100.30233261840509</v>
      </c>
    </row>
    <row r="305" spans="1:8">
      <c r="A305" s="86" t="str">
        <v>CDS_1PLUS</v>
      </c>
      <c r="B305" s="237">
        <v>304</v>
      </c>
      <c r="C305" s="86" t="s">
        <v>788</v>
      </c>
      <c r="D305" s="239">
        <f>COUNTIF($C$1:$C305,C305)</f>
        <v>1</v>
      </c>
      <c r="E305" s="239" t="str">
        <f t="shared" si="24"/>
        <v>Credit Cards1</v>
      </c>
      <c r="F305" s="86" t="s">
        <v>789</v>
      </c>
      <c r="G305" s="240">
        <v>0.51846508075076381</v>
      </c>
      <c r="H305" s="243">
        <v>100.46711511354984</v>
      </c>
    </row>
    <row r="306" spans="1:8">
      <c r="A306" s="86" t="str">
        <v>CDS_2PLUS</v>
      </c>
      <c r="B306" s="237">
        <v>305</v>
      </c>
      <c r="C306" s="86" t="s">
        <v>788</v>
      </c>
      <c r="D306" s="239">
        <f>COUNTIF($C$1:$C306,C306)</f>
        <v>2</v>
      </c>
      <c r="E306" s="239" t="str">
        <f t="shared" si="24"/>
        <v>Credit Cards2</v>
      </c>
      <c r="F306" s="86" t="s">
        <v>791</v>
      </c>
      <c r="G306" s="240">
        <v>0.2037467263203841</v>
      </c>
      <c r="H306" s="243">
        <v>100.08663362493711</v>
      </c>
    </row>
    <row r="307" spans="1:8">
      <c r="A307" s="86" t="str">
        <v>CDS_SPE500PLUS</v>
      </c>
      <c r="B307" s="237">
        <v>306</v>
      </c>
      <c r="C307" s="86" t="s">
        <v>788</v>
      </c>
      <c r="D307" s="239">
        <f>COUNTIF($C$1:$C307,C307)</f>
        <v>3</v>
      </c>
      <c r="E307" s="239" t="str">
        <f t="shared" si="24"/>
        <v>Credit Cards3</v>
      </c>
      <c r="F307" s="86" t="s">
        <v>793</v>
      </c>
      <c r="G307" s="240">
        <v>0.12150611086861635</v>
      </c>
      <c r="H307" s="243">
        <v>99.009739563278501</v>
      </c>
    </row>
    <row r="308" spans="1:8">
      <c r="A308" s="86" t="str">
        <v>CDS_USE6T1M</v>
      </c>
      <c r="B308" s="237">
        <v>307</v>
      </c>
      <c r="C308" s="86" t="s">
        <v>788</v>
      </c>
      <c r="D308" s="239">
        <f>COUNTIF($C$1:$C308,C308)</f>
        <v>4</v>
      </c>
      <c r="E308" s="239" t="str">
        <f t="shared" si="24"/>
        <v>Credit Cards4</v>
      </c>
      <c r="F308" s="86" t="s">
        <v>795</v>
      </c>
      <c r="G308" s="240">
        <v>0.18757971409864688</v>
      </c>
      <c r="H308" s="243">
        <v>99.53295612522875</v>
      </c>
    </row>
    <row r="309" spans="1:8">
      <c r="A309" s="86" t="str">
        <v>CDS_REVOL</v>
      </c>
      <c r="B309" s="237">
        <v>308</v>
      </c>
      <c r="C309" s="86" t="s">
        <v>788</v>
      </c>
      <c r="D309" s="239">
        <f>COUNTIF($C$1:$C309,C309)</f>
        <v>5</v>
      </c>
      <c r="E309" s="239" t="str">
        <f t="shared" si="24"/>
        <v>Credit Cards5</v>
      </c>
      <c r="F309" s="86" t="s">
        <v>797</v>
      </c>
      <c r="G309" s="240">
        <v>8.0880074203404637E-2</v>
      </c>
      <c r="H309" s="243">
        <v>100.75908990991324</v>
      </c>
    </row>
    <row r="310" spans="1:8">
      <c r="A310" s="86" t="str">
        <v>CDS_TRANS</v>
      </c>
      <c r="B310" s="237">
        <v>309</v>
      </c>
      <c r="C310" s="86" t="s">
        <v>788</v>
      </c>
      <c r="D310" s="239">
        <f>COUNTIF($C$1:$C310,C310)</f>
        <v>6</v>
      </c>
      <c r="E310" s="239" t="str">
        <f t="shared" si="24"/>
        <v>Credit Cards6</v>
      </c>
      <c r="F310" s="86" t="s">
        <v>799</v>
      </c>
      <c r="G310" s="240">
        <v>0.36806661938018331</v>
      </c>
      <c r="H310" s="243">
        <v>100.30352681617205</v>
      </c>
    </row>
    <row r="311" spans="1:8">
      <c r="A311" s="86" t="str">
        <v>ca_have</v>
      </c>
      <c r="B311" s="237">
        <v>310</v>
      </c>
      <c r="C311" s="86" t="s">
        <v>801</v>
      </c>
      <c r="D311" s="239">
        <f>COUNTIF($C$1:$C311,C311)</f>
        <v>1</v>
      </c>
      <c r="E311" s="239" t="str">
        <f t="shared" si="24"/>
        <v>Current account, Savings and Investments1</v>
      </c>
      <c r="F311" s="86" t="s">
        <v>802</v>
      </c>
      <c r="G311" s="240">
        <v>0.90394565691837625</v>
      </c>
      <c r="H311" s="243">
        <v>99.989666629077249</v>
      </c>
    </row>
    <row r="312" spans="1:8">
      <c r="A312" s="86" t="str">
        <v>sv_have</v>
      </c>
      <c r="B312" s="237">
        <v>311</v>
      </c>
      <c r="C312" s="86" t="s">
        <v>801</v>
      </c>
      <c r="D312" s="239">
        <f>COUNTIF($C$1:$C312,C312)</f>
        <v>2</v>
      </c>
      <c r="E312" s="239" t="str">
        <f t="shared" si="24"/>
        <v>Current account, Savings and Investments2</v>
      </c>
      <c r="F312" s="86" t="s">
        <v>804</v>
      </c>
      <c r="G312" s="240">
        <v>0.5691157245744215</v>
      </c>
      <c r="H312" s="243">
        <v>100.29914013004408</v>
      </c>
    </row>
    <row r="313" spans="1:8">
      <c r="A313" s="86" t="str">
        <v>unreg_have</v>
      </c>
      <c r="B313" s="237">
        <v>312</v>
      </c>
      <c r="C313" s="86" t="s">
        <v>801</v>
      </c>
      <c r="D313" s="239">
        <f>COUNTIF($C$1:$C313,C313)</f>
        <v>3</v>
      </c>
      <c r="E313" s="239" t="str">
        <f t="shared" si="24"/>
        <v>Current account, Savings and Investments3</v>
      </c>
      <c r="F313" s="86" t="s">
        <v>806</v>
      </c>
      <c r="G313" s="240">
        <v>0.86134553688345705</v>
      </c>
      <c r="H313" s="243">
        <v>100.36330273738</v>
      </c>
    </row>
    <row r="314" spans="1:8">
      <c r="A314" s="86" t="str">
        <v>reg_have</v>
      </c>
      <c r="B314" s="237">
        <v>313</v>
      </c>
      <c r="C314" s="86" t="s">
        <v>801</v>
      </c>
      <c r="D314" s="239">
        <f>COUNTIF($C$1:$C314,C314)</f>
        <v>4</v>
      </c>
      <c r="E314" s="239" t="str">
        <f t="shared" si="24"/>
        <v>Current account, Savings and Investments4</v>
      </c>
      <c r="F314" s="86" t="s">
        <v>808</v>
      </c>
      <c r="G314" s="240">
        <v>0.61498270405936262</v>
      </c>
      <c r="H314" s="243">
        <v>100.30303659366697</v>
      </c>
    </row>
    <row r="315" spans="1:8">
      <c r="A315" s="86" t="str">
        <v>SAV_INSTANT</v>
      </c>
      <c r="B315" s="237">
        <v>314</v>
      </c>
      <c r="C315" s="86" t="s">
        <v>801</v>
      </c>
      <c r="D315" s="239">
        <f>COUNTIF($C$1:$C315,C315)</f>
        <v>5</v>
      </c>
      <c r="E315" s="239" t="str">
        <f t="shared" si="24"/>
        <v>Current account, Savings and Investments5</v>
      </c>
      <c r="F315" s="86" t="s">
        <v>810</v>
      </c>
      <c r="G315" s="240">
        <v>0.42602924487123534</v>
      </c>
      <c r="H315" s="243">
        <v>100.44396319829147</v>
      </c>
    </row>
    <row r="316" spans="1:8">
      <c r="A316" s="86" t="str">
        <v>SAV_CASHISA</v>
      </c>
      <c r="B316" s="237">
        <v>315</v>
      </c>
      <c r="C316" s="86" t="s">
        <v>801</v>
      </c>
      <c r="D316" s="239">
        <f>COUNTIF($C$1:$C316,C316)</f>
        <v>6</v>
      </c>
      <c r="E316" s="239" t="str">
        <f t="shared" si="24"/>
        <v>Current account, Savings and Investments6</v>
      </c>
      <c r="F316" s="86" t="s">
        <v>812</v>
      </c>
      <c r="G316" s="240">
        <v>0.27278835661283285</v>
      </c>
      <c r="H316" s="243">
        <v>100.44369389469061</v>
      </c>
    </row>
    <row r="317" spans="1:8">
      <c r="A317" s="86" t="str">
        <v>INV_SHARESISA</v>
      </c>
      <c r="B317" s="237">
        <v>316</v>
      </c>
      <c r="C317" s="86" t="s">
        <v>801</v>
      </c>
      <c r="D317" s="239">
        <f>COUNTIF($C$1:$C317,C317)</f>
        <v>7</v>
      </c>
      <c r="E317" s="239" t="str">
        <f t="shared" si="24"/>
        <v>Current account, Savings and Investments7</v>
      </c>
      <c r="F317" s="86" t="s">
        <v>814</v>
      </c>
      <c r="G317" s="240">
        <v>9.4066564818856377E-2</v>
      </c>
      <c r="H317" s="243">
        <v>99.581403691437643</v>
      </c>
    </row>
    <row r="318" spans="1:8">
      <c r="A318" s="86" t="str">
        <v>INV_UNITTRUST</v>
      </c>
      <c r="B318" s="237">
        <v>317</v>
      </c>
      <c r="C318" s="86" t="s">
        <v>801</v>
      </c>
      <c r="D318" s="239">
        <f>COUNTIF($C$1:$C318,C318)</f>
        <v>8</v>
      </c>
      <c r="E318" s="239" t="str">
        <f t="shared" si="24"/>
        <v>Current account, Savings and Investments8</v>
      </c>
      <c r="F318" s="86" t="s">
        <v>816</v>
      </c>
      <c r="G318" s="240">
        <v>1.1545776953295506E-2</v>
      </c>
      <c r="H318" s="243">
        <v>98.507673829520655</v>
      </c>
    </row>
    <row r="319" spans="1:8">
      <c r="A319" s="86" t="str">
        <v>INV_SHARES</v>
      </c>
      <c r="B319" s="237">
        <v>318</v>
      </c>
      <c r="C319" s="86" t="s">
        <v>801</v>
      </c>
      <c r="D319" s="239">
        <f>COUNTIF($C$1:$C319,C319)</f>
        <v>9</v>
      </c>
      <c r="E319" s="239" t="str">
        <f t="shared" si="24"/>
        <v>Current account, Savings and Investments9</v>
      </c>
      <c r="F319" s="86" t="s">
        <v>818</v>
      </c>
      <c r="G319" s="240">
        <v>8.6203459188127468E-2</v>
      </c>
      <c r="H319" s="243">
        <v>99.063750733350247</v>
      </c>
    </row>
    <row r="320" spans="1:8">
      <c r="A320" s="86" t="str">
        <v>INV_BONDS</v>
      </c>
      <c r="B320" s="237">
        <v>319</v>
      </c>
      <c r="C320" s="86" t="s">
        <v>801</v>
      </c>
      <c r="D320" s="239">
        <f>COUNTIF($C$1:$C320,C320)</f>
        <v>10</v>
      </c>
      <c r="E320" s="239" t="str">
        <f t="shared" si="24"/>
        <v>Current account, Savings and Investments10</v>
      </c>
      <c r="F320" s="86" t="s">
        <v>820</v>
      </c>
      <c r="G320" s="240">
        <v>2.4553142732431255E-2</v>
      </c>
      <c r="H320" s="243">
        <v>99.748881149423667</v>
      </c>
    </row>
    <row r="321" spans="1:8">
      <c r="A321" s="86" t="str">
        <v>SAV_NATSAV</v>
      </c>
      <c r="B321" s="237">
        <v>320</v>
      </c>
      <c r="C321" s="86" t="s">
        <v>801</v>
      </c>
      <c r="D321" s="239">
        <f>COUNTIF($C$1:$C321,C321)</f>
        <v>11</v>
      </c>
      <c r="E321" s="239" t="str">
        <f t="shared" si="24"/>
        <v>Current account, Savings and Investments11</v>
      </c>
      <c r="F321" s="86" t="s">
        <v>822</v>
      </c>
      <c r="G321" s="240">
        <v>0.18486037756438234</v>
      </c>
      <c r="H321" s="243">
        <v>100.05423404168126</v>
      </c>
    </row>
    <row r="322" spans="1:8">
      <c r="A322" s="86" t="str">
        <v>INV_ANY</v>
      </c>
      <c r="B322" s="237">
        <v>321</v>
      </c>
      <c r="C322" s="86" t="s">
        <v>801</v>
      </c>
      <c r="D322" s="239">
        <f>COUNTIF($C$1:$C322,C322)</f>
        <v>12</v>
      </c>
      <c r="E322" s="239" t="str">
        <f t="shared" si="24"/>
        <v>Current account, Savings and Investments12</v>
      </c>
      <c r="F322" s="86" t="s">
        <v>824</v>
      </c>
      <c r="G322" s="240">
        <v>0.19069418376254912</v>
      </c>
      <c r="H322" s="243">
        <v>99.589616552055972</v>
      </c>
    </row>
    <row r="323" spans="1:8">
      <c r="A323" s="86" t="str">
        <v>INV_VAL6</v>
      </c>
      <c r="B323" s="237">
        <v>322</v>
      </c>
      <c r="C323" s="86" t="s">
        <v>801</v>
      </c>
      <c r="D323" s="239">
        <f>COUNTIF($C$1:$C323,C323)</f>
        <v>13</v>
      </c>
      <c r="E323" s="239" t="str">
        <f t="shared" ref="E323:E386" si="25">C323&amp;D323</f>
        <v>Current account, Savings and Investments13</v>
      </c>
      <c r="F323" s="86" t="s">
        <v>826</v>
      </c>
      <c r="G323" s="240">
        <v>5.5827095154954182E-2</v>
      </c>
      <c r="H323" s="243">
        <v>98.877734684047752</v>
      </c>
    </row>
    <row r="324" spans="1:8">
      <c r="A324" s="86" t="str">
        <v>SAV_VALA</v>
      </c>
      <c r="B324" s="237">
        <v>323</v>
      </c>
      <c r="C324" s="86" t="s">
        <v>801</v>
      </c>
      <c r="D324" s="239">
        <f>COUNTIF($C$1:$C324,C324)</f>
        <v>14</v>
      </c>
      <c r="E324" s="239" t="str">
        <f t="shared" si="25"/>
        <v>Current account, Savings and Investments14</v>
      </c>
      <c r="F324" s="86" t="s">
        <v>828</v>
      </c>
      <c r="G324" s="240">
        <v>0.13530025098210391</v>
      </c>
      <c r="H324" s="243">
        <v>100.3042741501492</v>
      </c>
    </row>
    <row r="325" spans="1:8">
      <c r="A325" s="86" t="str">
        <v>SAV_VAL3</v>
      </c>
      <c r="B325" s="237">
        <v>324</v>
      </c>
      <c r="C325" s="86" t="s">
        <v>801</v>
      </c>
      <c r="D325" s="239">
        <f>COUNTIF($C$1:$C325,C325)</f>
        <v>15</v>
      </c>
      <c r="E325" s="239" t="str">
        <f t="shared" si="25"/>
        <v>Current account, Savings and Investments15</v>
      </c>
      <c r="F325" s="86" t="s">
        <v>830</v>
      </c>
      <c r="G325" s="240">
        <v>0.10638563945875161</v>
      </c>
      <c r="H325" s="243">
        <v>100.40585457846151</v>
      </c>
    </row>
    <row r="326" spans="1:8">
      <c r="A326" s="86" t="str">
        <v>SAV_VAL4</v>
      </c>
      <c r="B326" s="237">
        <v>325</v>
      </c>
      <c r="C326" s="86" t="s">
        <v>801</v>
      </c>
      <c r="D326" s="239">
        <f>COUNTIF($C$1:$C326,C326)</f>
        <v>16</v>
      </c>
      <c r="E326" s="239" t="str">
        <f t="shared" si="25"/>
        <v>Current account, Savings and Investments16</v>
      </c>
      <c r="F326" s="86" t="s">
        <v>832</v>
      </c>
      <c r="G326" s="240">
        <v>0.12698379528590131</v>
      </c>
      <c r="H326" s="243">
        <v>100.86576531003995</v>
      </c>
    </row>
    <row r="327" spans="1:8">
      <c r="A327" s="86" t="str">
        <v>SAV_VALC</v>
      </c>
      <c r="B327" s="237">
        <v>326</v>
      </c>
      <c r="C327" s="86" t="s">
        <v>801</v>
      </c>
      <c r="D327" s="239">
        <f>COUNTIF($C$1:$C327,C327)</f>
        <v>17</v>
      </c>
      <c r="E327" s="239" t="str">
        <f t="shared" si="25"/>
        <v>Current account, Savings and Investments17</v>
      </c>
      <c r="F327" s="86" t="s">
        <v>834</v>
      </c>
      <c r="G327" s="240">
        <v>0.20026844172850281</v>
      </c>
      <c r="H327" s="243">
        <v>99.875101184021972</v>
      </c>
    </row>
    <row r="328" spans="1:8">
      <c r="A328" s="86" t="str">
        <v>LOA_HAS</v>
      </c>
      <c r="B328" s="237">
        <v>327</v>
      </c>
      <c r="C328" s="86" t="s">
        <v>836</v>
      </c>
      <c r="D328" s="239">
        <f>COUNTIF($C$1:$C328,C328)</f>
        <v>1</v>
      </c>
      <c r="E328" s="239" t="str">
        <f t="shared" si="25"/>
        <v>Loans1</v>
      </c>
      <c r="F328" s="86" t="s">
        <v>837</v>
      </c>
      <c r="G328" s="240">
        <v>0.12328022697512001</v>
      </c>
      <c r="H328" s="243">
        <v>100.7314611949249</v>
      </c>
    </row>
    <row r="329" spans="1:8">
      <c r="A329" s="86" t="str">
        <v>LOA_UNS</v>
      </c>
      <c r="B329" s="237">
        <v>328</v>
      </c>
      <c r="C329" s="86" t="s">
        <v>836</v>
      </c>
      <c r="D329" s="239">
        <f>COUNTIF($C$1:$C329,C329)</f>
        <v>2</v>
      </c>
      <c r="E329" s="239" t="str">
        <f t="shared" si="25"/>
        <v>Loans2</v>
      </c>
      <c r="F329" s="86" t="s">
        <v>839</v>
      </c>
      <c r="G329" s="240">
        <v>6.7736468790921003E-2</v>
      </c>
      <c r="H329" s="243">
        <v>100.89011190768451</v>
      </c>
    </row>
    <row r="330" spans="1:8">
      <c r="A330" s="86" t="str">
        <v>LOA_2PLUS</v>
      </c>
      <c r="B330" s="237">
        <v>329</v>
      </c>
      <c r="C330" s="86" t="s">
        <v>836</v>
      </c>
      <c r="D330" s="239">
        <f>COUNTIF($C$1:$C330,C330)</f>
        <v>3</v>
      </c>
      <c r="E330" s="239" t="str">
        <f t="shared" si="25"/>
        <v>Loans3</v>
      </c>
      <c r="F330" s="86" t="s">
        <v>841</v>
      </c>
      <c r="G330" s="240">
        <v>2.4691837625491053E-2</v>
      </c>
      <c r="H330" s="243">
        <v>100.84034688158899</v>
      </c>
    </row>
    <row r="331" spans="1:8">
      <c r="A331" s="86" t="str">
        <v>UNSECGT15K</v>
      </c>
      <c r="B331" s="237">
        <v>330</v>
      </c>
      <c r="C331" s="86" t="s">
        <v>836</v>
      </c>
      <c r="D331" s="239">
        <f>COUNTIF($C$1:$C331,C331)</f>
        <v>4</v>
      </c>
      <c r="E331" s="239" t="str">
        <f t="shared" si="25"/>
        <v>Loans4</v>
      </c>
      <c r="F331" s="86" t="s">
        <v>843</v>
      </c>
      <c r="G331" s="240">
        <v>1.1564655172413793E-2</v>
      </c>
      <c r="H331" s="243">
        <v>100.82200294636459</v>
      </c>
    </row>
    <row r="332" spans="1:8">
      <c r="A332" s="86" t="str">
        <v>PHLTH</v>
      </c>
      <c r="B332" s="237">
        <v>331</v>
      </c>
      <c r="C332" s="86" t="s">
        <v>845</v>
      </c>
      <c r="D332" s="239">
        <f>COUNTIF($C$1:$C332,C332)</f>
        <v>1</v>
      </c>
      <c r="E332" s="239" t="str">
        <f t="shared" si="25"/>
        <v>Insurance and Pensions1</v>
      </c>
      <c r="F332" s="86" t="s">
        <v>846</v>
      </c>
      <c r="G332" s="240">
        <v>3.8693910955914443E-2</v>
      </c>
      <c r="H332" s="243">
        <v>99.802905164576543</v>
      </c>
    </row>
    <row r="333" spans="1:8">
      <c r="A333" s="86" t="str">
        <v>CHLTH</v>
      </c>
      <c r="B333" s="237">
        <v>332</v>
      </c>
      <c r="C333" s="86" t="s">
        <v>845</v>
      </c>
      <c r="D333" s="239">
        <f>COUNTIF($C$1:$C333,C333)</f>
        <v>2</v>
      </c>
      <c r="E333" s="239" t="str">
        <f t="shared" si="25"/>
        <v>Insurance and Pensions2</v>
      </c>
      <c r="F333" s="86" t="s">
        <v>848</v>
      </c>
      <c r="G333" s="240">
        <v>3.6668539938891319E-2</v>
      </c>
      <c r="H333" s="243">
        <v>99.195032435360702</v>
      </c>
    </row>
    <row r="334" spans="1:8">
      <c r="A334" s="86" t="str">
        <v>LIF_ASSUR</v>
      </c>
      <c r="B334" s="237">
        <v>333</v>
      </c>
      <c r="C334" s="86" t="s">
        <v>845</v>
      </c>
      <c r="D334" s="239">
        <f>COUNTIF($C$1:$C334,C334)</f>
        <v>3</v>
      </c>
      <c r="E334" s="239" t="str">
        <f t="shared" si="25"/>
        <v>Insurance and Pensions3</v>
      </c>
      <c r="F334" s="86" t="s">
        <v>850</v>
      </c>
      <c r="G334" s="240">
        <v>0.34130286992579661</v>
      </c>
      <c r="H334" s="243">
        <v>100.24755481845627</v>
      </c>
    </row>
    <row r="335" spans="1:8">
      <c r="A335" s="86" t="str">
        <v>LIF_PROTECT</v>
      </c>
      <c r="B335" s="237">
        <v>334</v>
      </c>
      <c r="C335" s="86" t="s">
        <v>845</v>
      </c>
      <c r="D335" s="239">
        <f>COUNTIF($C$1:$C335,C335)</f>
        <v>4</v>
      </c>
      <c r="E335" s="239" t="str">
        <f t="shared" si="25"/>
        <v>Insurance and Pensions4</v>
      </c>
      <c r="F335" s="86" t="s">
        <v>852</v>
      </c>
      <c r="G335" s="240">
        <v>0.24114895242252288</v>
      </c>
      <c r="H335" s="243">
        <v>100.07365218282835</v>
      </c>
    </row>
    <row r="336" spans="1:8">
      <c r="A336" s="86" t="str">
        <v>PEN_CO</v>
      </c>
      <c r="B336" s="237">
        <v>335</v>
      </c>
      <c r="C336" s="86" t="s">
        <v>845</v>
      </c>
      <c r="D336" s="239">
        <f>COUNTIF($C$1:$C336,C336)</f>
        <v>5</v>
      </c>
      <c r="E336" s="239" t="str">
        <f t="shared" si="25"/>
        <v>Insurance and Pensions5</v>
      </c>
      <c r="F336" s="86" t="s">
        <v>854</v>
      </c>
      <c r="G336" s="240">
        <v>0.33894325621999116</v>
      </c>
      <c r="H336" s="243">
        <v>100.81071002227604</v>
      </c>
    </row>
    <row r="337" spans="1:8">
      <c r="A337" s="86" t="str">
        <v>PEN_PERS</v>
      </c>
      <c r="B337" s="237">
        <v>336</v>
      </c>
      <c r="C337" s="86" t="s">
        <v>845</v>
      </c>
      <c r="D337" s="239">
        <f>COUNTIF($C$1:$C337,C337)</f>
        <v>6</v>
      </c>
      <c r="E337" s="239" t="str">
        <f t="shared" si="25"/>
        <v>Insurance and Pensions6</v>
      </c>
      <c r="F337" s="86" t="s">
        <v>856</v>
      </c>
      <c r="G337" s="240">
        <v>5.8119107376691397E-2</v>
      </c>
      <c r="H337" s="243">
        <v>99.838160627735533</v>
      </c>
    </row>
    <row r="338" spans="1:8">
      <c r="A338" s="86" t="str">
        <v>PEN_OTHER</v>
      </c>
      <c r="B338" s="237">
        <v>337</v>
      </c>
      <c r="C338" s="86" t="s">
        <v>845</v>
      </c>
      <c r="D338" s="239">
        <f>COUNTIF($C$1:$C338,C338)</f>
        <v>7</v>
      </c>
      <c r="E338" s="239" t="str">
        <f t="shared" si="25"/>
        <v>Insurance and Pensions7</v>
      </c>
      <c r="F338" s="86" t="s">
        <v>858</v>
      </c>
      <c r="G338" s="240">
        <v>0.17382474901789613</v>
      </c>
      <c r="H338" s="243">
        <v>100.07911615952598</v>
      </c>
    </row>
    <row r="339" spans="1:8">
      <c r="A339" s="86" t="str">
        <v>banktool</v>
      </c>
      <c r="B339" s="237">
        <v>338</v>
      </c>
      <c r="C339" s="86" t="s">
        <v>860</v>
      </c>
      <c r="D339" s="239">
        <f>COUNTIF($C$1:$C339,C339)</f>
        <v>1</v>
      </c>
      <c r="E339" s="239" t="str">
        <f t="shared" si="25"/>
        <v>FinTech1</v>
      </c>
      <c r="F339" s="86" t="s">
        <v>861</v>
      </c>
      <c r="G339" s="240">
        <v>5.1430597992143161E-2</v>
      </c>
      <c r="H339" s="243">
        <v>99.915407560853865</v>
      </c>
    </row>
    <row r="340" spans="1:8">
      <c r="A340" s="86" t="str">
        <v>mmgttool</v>
      </c>
      <c r="B340" s="237">
        <v>339</v>
      </c>
      <c r="C340" s="86" t="s">
        <v>860</v>
      </c>
      <c r="D340" s="239">
        <f>COUNTIF($C$1:$C340,C340)</f>
        <v>2</v>
      </c>
      <c r="E340" s="239" t="str">
        <f t="shared" si="25"/>
        <v>FinTech2</v>
      </c>
      <c r="F340" s="86" t="s">
        <v>863</v>
      </c>
      <c r="G340" s="240">
        <v>4.3851156700130955E-2</v>
      </c>
      <c r="H340" s="243">
        <v>100.26967737342709</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0.39109477302487994</v>
      </c>
      <c r="H341" s="243">
        <v>100.00812963088816</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0.38531541903099092</v>
      </c>
      <c r="H342" s="243">
        <v>99.993457291613908</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0.11643987341772152</v>
      </c>
      <c r="H343" s="243">
        <v>100.21631109567085</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5.1050742034046262E-2</v>
      </c>
      <c r="H344" s="243">
        <v>100.07332719707887</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5.5936054124836314E-2</v>
      </c>
      <c r="H345" s="243">
        <v>99.411646860984945</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0.14474792666957662</v>
      </c>
      <c r="H346" s="243">
        <v>99.705013654916087</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0.37982474901789604</v>
      </c>
      <c r="H347" s="243">
        <v>100.13436531793074</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0.21033697075512878</v>
      </c>
      <c r="H348" s="243">
        <v>99.982830261480444</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8.6201549541684852E-2</v>
      </c>
      <c r="H349" s="243">
        <v>99.190908960771139</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0.17880483413356613</v>
      </c>
      <c r="H350" s="243">
        <v>100.40322614489699</v>
      </c>
    </row>
    <row r="351" spans="1:8">
      <c r="A351" s="86" t="str">
        <v>reg_fac</v>
      </c>
      <c r="B351" s="237">
        <v>350</v>
      </c>
      <c r="C351" s="86" t="s">
        <v>883</v>
      </c>
      <c r="D351" s="239">
        <f>COUNTIF($C$1:$C351,C351)</f>
        <v>1</v>
      </c>
      <c r="E351" s="239" t="str">
        <f t="shared" si="25"/>
        <v>Arrange mortgage (% of all people with a mortgage)1</v>
      </c>
      <c r="F351" s="86" t="s">
        <v>867</v>
      </c>
      <c r="G351" s="240">
        <v>0.62930941728502843</v>
      </c>
      <c r="H351" s="243">
        <v>100.46161881776654</v>
      </c>
    </row>
    <row r="352" spans="1:8">
      <c r="A352" s="86" t="str">
        <v>reg_net</v>
      </c>
      <c r="B352" s="237">
        <v>351</v>
      </c>
      <c r="C352" s="86" t="s">
        <v>883</v>
      </c>
      <c r="D352" s="239">
        <f>COUNTIF($C$1:$C352,C352)</f>
        <v>2</v>
      </c>
      <c r="E352" s="239" t="str">
        <f t="shared" si="25"/>
        <v>Arrange mortgage (% of all people with a mortgage)2</v>
      </c>
      <c r="F352" s="86" t="s">
        <v>869</v>
      </c>
      <c r="G352" s="240">
        <v>9.8174432562199918E-2</v>
      </c>
      <c r="H352" s="243">
        <v>99.504959599969851</v>
      </c>
    </row>
    <row r="353" spans="1:8">
      <c r="A353" s="86" t="str">
        <v>reg_pho</v>
      </c>
      <c r="B353" s="237">
        <v>352</v>
      </c>
      <c r="C353" s="86" t="s">
        <v>883</v>
      </c>
      <c r="D353" s="239">
        <f>COUNTIF($C$1:$C353,C353)</f>
        <v>3</v>
      </c>
      <c r="E353" s="239" t="str">
        <f t="shared" si="25"/>
        <v>Arrange mortgage (% of all people with a mortgage)3</v>
      </c>
      <c r="F353" s="86" t="s">
        <v>871</v>
      </c>
      <c r="G353" s="240">
        <v>0.17744478393714536</v>
      </c>
      <c r="H353" s="243">
        <v>99.316670486458378</v>
      </c>
    </row>
    <row r="354" spans="1:8">
      <c r="A354" s="86" t="str">
        <v>reg_pst</v>
      </c>
      <c r="B354" s="237">
        <v>353</v>
      </c>
      <c r="C354" s="86" t="s">
        <v>883</v>
      </c>
      <c r="D354" s="239">
        <f>COUNTIF($C$1:$C354,C354)</f>
        <v>4</v>
      </c>
      <c r="E354" s="239" t="str">
        <f t="shared" si="25"/>
        <v>Arrange mortgage (% of all people with a mortgage)4</v>
      </c>
      <c r="F354" s="86" t="s">
        <v>873</v>
      </c>
      <c r="G354" s="240">
        <v>5.6796649934526412E-2</v>
      </c>
      <c r="H354" s="243">
        <v>98.359802514636002</v>
      </c>
    </row>
    <row r="355" spans="1:8">
      <c r="A355" s="86" t="str">
        <v>reg_pcs</v>
      </c>
      <c r="B355" s="237">
        <v>354</v>
      </c>
      <c r="C355" s="86" t="s">
        <v>883</v>
      </c>
      <c r="D355" s="239">
        <f>COUNTIF($C$1:$C355,C355)</f>
        <v>5</v>
      </c>
      <c r="E355" s="239" t="str">
        <f t="shared" si="25"/>
        <v>Arrange mortgage (% of all people with a mortgage)5</v>
      </c>
      <c r="F355" s="86" t="s">
        <v>875</v>
      </c>
      <c r="G355" s="240">
        <v>9.136621562636402E-3</v>
      </c>
      <c r="H355" s="243">
        <v>97.673575487739981</v>
      </c>
    </row>
    <row r="356" spans="1:8">
      <c r="A356" s="86" t="str">
        <v>reg_ifa</v>
      </c>
      <c r="B356" s="237">
        <v>355</v>
      </c>
      <c r="C356" s="86" t="s">
        <v>883</v>
      </c>
      <c r="D356" s="239">
        <f>COUNTIF($C$1:$C356,C356)</f>
        <v>6</v>
      </c>
      <c r="E356" s="239" t="str">
        <f t="shared" si="25"/>
        <v>Arrange mortgage (% of all people with a mortgage)6</v>
      </c>
      <c r="F356" s="86" t="s">
        <v>889</v>
      </c>
      <c r="G356" s="240">
        <v>2.9183162374508957E-2</v>
      </c>
      <c r="H356" s="243">
        <v>99.892015041768417</v>
      </c>
    </row>
    <row r="357" spans="1:8">
      <c r="A357" s="86" t="str">
        <v>manca_branch</v>
      </c>
      <c r="B357" s="237">
        <v>356</v>
      </c>
      <c r="C357" s="86" t="s">
        <v>891</v>
      </c>
      <c r="D357" s="239">
        <f>COUNTIF($C$1:$C357,C357)</f>
        <v>1</v>
      </c>
      <c r="E357" s="239" t="str">
        <f t="shared" si="25"/>
        <v>Manage current account1</v>
      </c>
      <c r="F357" s="86" t="s">
        <v>892</v>
      </c>
      <c r="G357" s="240">
        <v>0.58036583369707551</v>
      </c>
      <c r="H357" s="243">
        <v>99.91844386762223</v>
      </c>
    </row>
    <row r="358" spans="1:8">
      <c r="A358" s="86" t="str">
        <v>manca_net</v>
      </c>
      <c r="B358" s="237">
        <v>357</v>
      </c>
      <c r="C358" s="86" t="s">
        <v>891</v>
      </c>
      <c r="D358" s="239">
        <f>COUNTIF($C$1:$C358,C358)</f>
        <v>2</v>
      </c>
      <c r="E358" s="239" t="str">
        <f t="shared" si="25"/>
        <v>Manage current account2</v>
      </c>
      <c r="F358" s="86" t="s">
        <v>869</v>
      </c>
      <c r="G358" s="240">
        <v>0.57090298996071587</v>
      </c>
      <c r="H358" s="243">
        <v>100.22733052973496</v>
      </c>
    </row>
    <row r="359" spans="1:8">
      <c r="A359" s="86" t="str">
        <v>manca_mobnet</v>
      </c>
      <c r="B359" s="237">
        <v>358</v>
      </c>
      <c r="C359" s="86" t="s">
        <v>891</v>
      </c>
      <c r="D359" s="239">
        <f>COUNTIF($C$1:$C359,C359)</f>
        <v>3</v>
      </c>
      <c r="E359" s="239" t="str">
        <f t="shared" si="25"/>
        <v>Manage current account3</v>
      </c>
      <c r="F359" s="86" t="s">
        <v>895</v>
      </c>
      <c r="G359" s="240">
        <v>0.36419620253164559</v>
      </c>
      <c r="H359" s="243">
        <v>100.17710919143417</v>
      </c>
    </row>
    <row r="360" spans="1:8">
      <c r="A360" s="86" t="str">
        <v>manca_fixnet</v>
      </c>
      <c r="B360" s="237">
        <v>359</v>
      </c>
      <c r="C360" s="86" t="s">
        <v>891</v>
      </c>
      <c r="D360" s="239">
        <f>COUNTIF($C$1:$C360,C360)</f>
        <v>4</v>
      </c>
      <c r="E360" s="239" t="str">
        <f t="shared" si="25"/>
        <v>Manage current account4</v>
      </c>
      <c r="F360" s="86" t="s">
        <v>897</v>
      </c>
      <c r="G360" s="240">
        <v>0.38527095154954166</v>
      </c>
      <c r="H360" s="243">
        <v>100.26935444374352</v>
      </c>
    </row>
    <row r="361" spans="1:8">
      <c r="A361" s="86" t="str">
        <v>manca_pho</v>
      </c>
      <c r="B361" s="237">
        <v>360</v>
      </c>
      <c r="C361" s="86" t="s">
        <v>891</v>
      </c>
      <c r="D361" s="239">
        <f>COUNTIF($C$1:$C361,C361)</f>
        <v>5</v>
      </c>
      <c r="E361" s="239" t="str">
        <f t="shared" si="25"/>
        <v>Manage current account5</v>
      </c>
      <c r="F361" s="86" t="s">
        <v>871</v>
      </c>
      <c r="G361" s="240">
        <v>6.5622817546922729E-2</v>
      </c>
      <c r="H361" s="243">
        <v>99.803793898350264</v>
      </c>
    </row>
    <row r="362" spans="1:8">
      <c r="A362" s="86" t="str">
        <v>manca_pst</v>
      </c>
      <c r="B362" s="237">
        <v>361</v>
      </c>
      <c r="C362" s="86" t="s">
        <v>891</v>
      </c>
      <c r="D362" s="239">
        <f>COUNTIF($C$1:$C362,C362)</f>
        <v>6</v>
      </c>
      <c r="E362" s="239" t="str">
        <f t="shared" si="25"/>
        <v>Manage current account6</v>
      </c>
      <c r="F362" s="86" t="s">
        <v>873</v>
      </c>
      <c r="G362" s="240">
        <v>0.26303382802269748</v>
      </c>
      <c r="H362" s="243">
        <v>99.773756315940034</v>
      </c>
    </row>
    <row r="363" spans="1:8">
      <c r="A363" s="86" t="str">
        <v>mansv_branch</v>
      </c>
      <c r="B363" s="237">
        <v>362</v>
      </c>
      <c r="C363" s="86" t="s">
        <v>901</v>
      </c>
      <c r="D363" s="239">
        <f>COUNTIF($C$1:$C363,C363)</f>
        <v>1</v>
      </c>
      <c r="E363" s="239" t="str">
        <f t="shared" si="25"/>
        <v>Manage savings account1</v>
      </c>
      <c r="F363" s="86" t="s">
        <v>892</v>
      </c>
      <c r="G363" s="240">
        <v>0.18414289611523352</v>
      </c>
      <c r="H363" s="243">
        <v>100.30674634638555</v>
      </c>
    </row>
    <row r="364" spans="1:8">
      <c r="A364" s="86" t="str">
        <v>mansv_net</v>
      </c>
      <c r="B364" s="237">
        <v>363</v>
      </c>
      <c r="C364" s="86" t="s">
        <v>901</v>
      </c>
      <c r="D364" s="239">
        <f>COUNTIF($C$1:$C364,C364)</f>
        <v>2</v>
      </c>
      <c r="E364" s="239" t="str">
        <f t="shared" si="25"/>
        <v>Manage savings account2</v>
      </c>
      <c r="F364" s="86" t="s">
        <v>869</v>
      </c>
      <c r="G364" s="240">
        <v>0.33080046922741163</v>
      </c>
      <c r="H364" s="243">
        <v>100.20579109920259</v>
      </c>
    </row>
    <row r="365" spans="1:8">
      <c r="A365" s="86" t="str">
        <v>mansv_mobnet</v>
      </c>
      <c r="B365" s="237">
        <v>364</v>
      </c>
      <c r="C365" s="86" t="s">
        <v>901</v>
      </c>
      <c r="D365" s="239">
        <f>COUNTIF($C$1:$C365,C365)</f>
        <v>3</v>
      </c>
      <c r="E365" s="239" t="str">
        <f t="shared" si="25"/>
        <v>Manage savings account3</v>
      </c>
      <c r="F365" s="86" t="s">
        <v>895</v>
      </c>
      <c r="G365" s="240">
        <v>0.18318523570493234</v>
      </c>
      <c r="H365" s="243">
        <v>100.18919936545088</v>
      </c>
    </row>
    <row r="366" spans="1:8">
      <c r="A366" s="86" t="str">
        <v>mansv_fixnet</v>
      </c>
      <c r="B366" s="237">
        <v>365</v>
      </c>
      <c r="C366" s="86" t="s">
        <v>901</v>
      </c>
      <c r="D366" s="239">
        <f>COUNTIF($C$1:$C366,C366)</f>
        <v>4</v>
      </c>
      <c r="E366" s="239" t="str">
        <f t="shared" si="25"/>
        <v>Manage savings account4</v>
      </c>
      <c r="F366" s="86" t="s">
        <v>897</v>
      </c>
      <c r="G366" s="240">
        <v>0.19999994543867305</v>
      </c>
      <c r="H366" s="243">
        <v>100.05947599203407</v>
      </c>
    </row>
    <row r="367" spans="1:8">
      <c r="A367" s="86" t="str">
        <v>mansv_pho</v>
      </c>
      <c r="B367" s="237">
        <v>366</v>
      </c>
      <c r="C367" s="86" t="s">
        <v>901</v>
      </c>
      <c r="D367" s="239">
        <f>COUNTIF($C$1:$C367,C367)</f>
        <v>5</v>
      </c>
      <c r="E367" s="239" t="str">
        <f t="shared" si="25"/>
        <v>Manage savings account5</v>
      </c>
      <c r="F367" s="86" t="s">
        <v>871</v>
      </c>
      <c r="G367" s="240">
        <v>7.9090899170667833E-2</v>
      </c>
      <c r="H367" s="243">
        <v>99.908521529062924</v>
      </c>
    </row>
    <row r="368" spans="1:8">
      <c r="A368" s="86" t="str">
        <v>mansv_pst</v>
      </c>
      <c r="B368" s="237">
        <v>367</v>
      </c>
      <c r="C368" s="86" t="s">
        <v>901</v>
      </c>
      <c r="D368" s="239">
        <f>COUNTIF($C$1:$C368,C368)</f>
        <v>6</v>
      </c>
      <c r="E368" s="239" t="str">
        <f t="shared" si="25"/>
        <v>Manage savings account6</v>
      </c>
      <c r="F368" s="86" t="s">
        <v>873</v>
      </c>
      <c r="G368" s="240">
        <v>0.10752940855521606</v>
      </c>
      <c r="H368" s="243">
        <v>99.928906319461447</v>
      </c>
    </row>
    <row r="369" spans="1:8">
      <c r="A369" s="86" t="str">
        <v>actmanca_branch</v>
      </c>
      <c r="B369" s="237">
        <v>368</v>
      </c>
      <c r="C369" s="86" t="s">
        <v>908</v>
      </c>
      <c r="D369" s="239">
        <f>COUNTIF($C$1:$C369,C369)</f>
        <v>1</v>
      </c>
      <c r="E369" s="239" t="str">
        <f t="shared" si="25"/>
        <v>Actively manage current account1</v>
      </c>
      <c r="F369" s="86" t="s">
        <v>892</v>
      </c>
      <c r="G369" s="240">
        <v>3.4049923614142295E-2</v>
      </c>
      <c r="H369" s="243">
        <v>100.36434946567591</v>
      </c>
    </row>
    <row r="370" spans="1:8">
      <c r="A370" s="86" t="str">
        <v>actmanca_net</v>
      </c>
      <c r="B370" s="237">
        <v>369</v>
      </c>
      <c r="C370" s="86" t="s">
        <v>908</v>
      </c>
      <c r="D370" s="239">
        <f>COUNTIF($C$1:$C370,C370)</f>
        <v>2</v>
      </c>
      <c r="E370" s="239" t="str">
        <f t="shared" si="25"/>
        <v>Actively manage current account2</v>
      </c>
      <c r="F370" s="86" t="s">
        <v>869</v>
      </c>
      <c r="G370" s="240">
        <v>0.36061692492361419</v>
      </c>
      <c r="H370" s="243">
        <v>100.27940671036097</v>
      </c>
    </row>
    <row r="371" spans="1:8">
      <c r="A371" s="86" t="str">
        <v>actmanca_mobnet</v>
      </c>
      <c r="B371" s="237">
        <v>370</v>
      </c>
      <c r="C371" s="86" t="s">
        <v>908</v>
      </c>
      <c r="D371" s="239">
        <f>COUNTIF($C$1:$C371,C371)</f>
        <v>3</v>
      </c>
      <c r="E371" s="239" t="str">
        <f t="shared" si="25"/>
        <v>Actively manage current account3</v>
      </c>
      <c r="F371" s="86" t="s">
        <v>895</v>
      </c>
      <c r="G371" s="240">
        <v>0.23917950676560454</v>
      </c>
      <c r="H371" s="243">
        <v>100.38431414126654</v>
      </c>
    </row>
    <row r="372" spans="1:8">
      <c r="A372" s="86" t="str">
        <v>actmanca_fixnet</v>
      </c>
      <c r="B372" s="237">
        <v>371</v>
      </c>
      <c r="C372" s="86" t="s">
        <v>908</v>
      </c>
      <c r="D372" s="239">
        <f>COUNTIF($C$1:$C372,C372)</f>
        <v>4</v>
      </c>
      <c r="E372" s="239" t="str">
        <f t="shared" si="25"/>
        <v>Actively manage current account4</v>
      </c>
      <c r="F372" s="86" t="s">
        <v>897</v>
      </c>
      <c r="G372" s="240">
        <v>0.15416455696202527</v>
      </c>
      <c r="H372" s="243">
        <v>100.38314400224957</v>
      </c>
    </row>
    <row r="373" spans="1:8">
      <c r="A373" s="86" t="str">
        <v>actmanca_pho</v>
      </c>
      <c r="B373" s="237">
        <v>372</v>
      </c>
      <c r="C373" s="86" t="s">
        <v>908</v>
      </c>
      <c r="D373" s="239">
        <f>COUNTIF($C$1:$C373,C373)</f>
        <v>5</v>
      </c>
      <c r="E373" s="239" t="str">
        <f t="shared" si="25"/>
        <v>Actively manage current account5</v>
      </c>
      <c r="F373" s="86" t="s">
        <v>871</v>
      </c>
      <c r="G373" s="240">
        <v>1.1583096900916631E-2</v>
      </c>
      <c r="H373" s="243">
        <v>100.62552839054351</v>
      </c>
    </row>
    <row r="374" spans="1:8">
      <c r="A374" s="86" t="str">
        <v>P600T</v>
      </c>
      <c r="B374" s="237">
        <v>373</v>
      </c>
      <c r="C374" s="86" t="s">
        <v>914</v>
      </c>
      <c r="D374" s="239">
        <f>COUNTIF($C$1:$C374,C374)</f>
        <v>1</v>
      </c>
      <c r="E374" s="239" t="str">
        <f t="shared" si="25"/>
        <v>Expenditure per adult per week1</v>
      </c>
      <c r="F374" s="86" t="s">
        <v>915</v>
      </c>
      <c r="G374" s="240">
        <v>4.5137849738105622</v>
      </c>
      <c r="H374" s="243">
        <v>99.766900803831433</v>
      </c>
    </row>
    <row r="375" spans="1:8">
      <c r="A375" s="86" t="str">
        <v>P601T</v>
      </c>
      <c r="B375" s="237">
        <v>374</v>
      </c>
      <c r="C375" s="86" t="s">
        <v>914</v>
      </c>
      <c r="D375" s="239">
        <f>COUNTIF($C$1:$C375,C375)</f>
        <v>2</v>
      </c>
      <c r="E375" s="239" t="str">
        <f t="shared" si="25"/>
        <v>Expenditure per adult per week2</v>
      </c>
      <c r="F375" s="86" t="s">
        <v>917</v>
      </c>
      <c r="G375" s="240">
        <v>0.58150425578350062</v>
      </c>
      <c r="H375" s="243">
        <v>99.973081806439239</v>
      </c>
    </row>
    <row r="376" spans="1:8">
      <c r="A376" s="86" t="str">
        <v>ALC</v>
      </c>
      <c r="B376" s="237">
        <v>375</v>
      </c>
      <c r="C376" s="86" t="s">
        <v>914</v>
      </c>
      <c r="D376" s="239">
        <f>COUNTIF($C$1:$C376,C376)</f>
        <v>3</v>
      </c>
      <c r="E376" s="239" t="str">
        <f t="shared" si="25"/>
        <v>Expenditure per adult per week3</v>
      </c>
      <c r="F376" s="86" t="s">
        <v>919</v>
      </c>
      <c r="G376" s="240">
        <v>8.2660192055870801E-2</v>
      </c>
      <c r="H376" s="243">
        <v>99.632223255815731</v>
      </c>
    </row>
    <row r="377" spans="1:8">
      <c r="A377" s="86" t="str">
        <v>TOB</v>
      </c>
      <c r="B377" s="237">
        <v>376</v>
      </c>
      <c r="C377" s="86" t="s">
        <v>914</v>
      </c>
      <c r="D377" s="239">
        <f>COUNTIF($C$1:$C377,C377)</f>
        <v>4</v>
      </c>
      <c r="E377" s="239" t="str">
        <f t="shared" si="25"/>
        <v>Expenditure per adult per week4</v>
      </c>
      <c r="F377" s="86" t="s">
        <v>921</v>
      </c>
      <c r="G377" s="240">
        <v>3.9945875163683982E-2</v>
      </c>
      <c r="H377" s="243">
        <v>100.19352107464937</v>
      </c>
    </row>
    <row r="378" spans="1:8">
      <c r="A378" s="86" t="str">
        <v>P603T</v>
      </c>
      <c r="B378" s="237">
        <v>377</v>
      </c>
      <c r="C378" s="86" t="s">
        <v>914</v>
      </c>
      <c r="D378" s="239">
        <f>COUNTIF($C$1:$C378,C378)</f>
        <v>5</v>
      </c>
      <c r="E378" s="239" t="str">
        <f t="shared" si="25"/>
        <v>Expenditure per adult per week5</v>
      </c>
      <c r="F378" s="86" t="s">
        <v>923</v>
      </c>
      <c r="G378" s="240">
        <v>0.2264175032736796</v>
      </c>
      <c r="H378" s="243">
        <v>100.16383989927098</v>
      </c>
    </row>
    <row r="379" spans="1:8">
      <c r="A379" s="86" t="str">
        <v>P604T</v>
      </c>
      <c r="B379" s="237">
        <v>378</v>
      </c>
      <c r="C379" s="86" t="s">
        <v>914</v>
      </c>
      <c r="D379" s="239">
        <f>COUNTIF($C$1:$C379,C379)</f>
        <v>6</v>
      </c>
      <c r="E379" s="239" t="str">
        <f t="shared" si="25"/>
        <v>Expenditure per adult per week6</v>
      </c>
      <c r="F379" s="86" t="s">
        <v>925</v>
      </c>
      <c r="G379" s="240">
        <v>0.65020313182016587</v>
      </c>
      <c r="H379" s="243">
        <v>99.290349119329676</v>
      </c>
    </row>
    <row r="380" spans="1:8">
      <c r="A380" s="86" t="str">
        <v>P605T</v>
      </c>
      <c r="B380" s="237">
        <v>379</v>
      </c>
      <c r="C380" s="86" t="s">
        <v>914</v>
      </c>
      <c r="D380" s="239">
        <f>COUNTIF($C$1:$C380,C380)</f>
        <v>7</v>
      </c>
      <c r="E380" s="239" t="str">
        <f t="shared" si="25"/>
        <v>Expenditure per adult per week7</v>
      </c>
      <c r="F380" s="86" t="s">
        <v>927</v>
      </c>
      <c r="G380" s="240">
        <v>0.36773843299869052</v>
      </c>
      <c r="H380" s="243">
        <v>99.900650111863499</v>
      </c>
    </row>
    <row r="381" spans="1:8">
      <c r="A381" s="86" t="str">
        <v>C61111</v>
      </c>
      <c r="B381" s="237">
        <v>380</v>
      </c>
      <c r="C381" s="86" t="s">
        <v>914</v>
      </c>
      <c r="D381" s="239">
        <f>COUNTIF($C$1:$C381,C381)</f>
        <v>8</v>
      </c>
      <c r="E381" s="239" t="str">
        <f t="shared" si="25"/>
        <v>Expenditure per adult per week8</v>
      </c>
      <c r="F381" s="86" t="s">
        <v>929</v>
      </c>
      <c r="G381" s="240">
        <v>2.412210824967263E-3</v>
      </c>
      <c r="H381" s="243">
        <v>102.42852706435453</v>
      </c>
    </row>
    <row r="382" spans="1:8">
      <c r="A382" s="86" t="str">
        <v>C61112</v>
      </c>
      <c r="B382" s="237">
        <v>381</v>
      </c>
      <c r="C382" s="86" t="s">
        <v>914</v>
      </c>
      <c r="D382" s="239">
        <f>COUNTIF($C$1:$C382,C382)</f>
        <v>9</v>
      </c>
      <c r="E382" s="239" t="str">
        <f t="shared" si="25"/>
        <v>Expenditure per adult per week9</v>
      </c>
      <c r="F382" s="86" t="s">
        <v>931</v>
      </c>
      <c r="G382" s="240">
        <v>1.4541030117852466E-2</v>
      </c>
      <c r="H382" s="243">
        <v>99.298426660538453</v>
      </c>
    </row>
    <row r="383" spans="1:8">
      <c r="A383" s="86" t="str">
        <v>C61211</v>
      </c>
      <c r="B383" s="237">
        <v>382</v>
      </c>
      <c r="C383" s="86" t="s">
        <v>914</v>
      </c>
      <c r="D383" s="239">
        <f>COUNTIF($C$1:$C383,C383)</f>
        <v>10</v>
      </c>
      <c r="E383" s="239" t="str">
        <f t="shared" si="25"/>
        <v>Expenditure per adult per week10</v>
      </c>
      <c r="F383" s="86" t="s">
        <v>933</v>
      </c>
      <c r="G383" s="240">
        <v>1.9100283718900047E-3</v>
      </c>
      <c r="H383" s="243">
        <v>101.41991920641273</v>
      </c>
    </row>
    <row r="384" spans="1:8">
      <c r="A384" s="86" t="str">
        <v>C61311</v>
      </c>
      <c r="B384" s="237">
        <v>383</v>
      </c>
      <c r="C384" s="86" t="s">
        <v>914</v>
      </c>
      <c r="D384" s="239">
        <f>COUNTIF($C$1:$C384,C384)</f>
        <v>11</v>
      </c>
      <c r="E384" s="239" t="str">
        <f t="shared" si="25"/>
        <v>Expenditure per adult per week11</v>
      </c>
      <c r="F384" s="86" t="s">
        <v>935</v>
      </c>
      <c r="G384" s="240">
        <v>1.6105303360977739E-2</v>
      </c>
      <c r="H384" s="243">
        <v>99.113661167785054</v>
      </c>
    </row>
    <row r="385" spans="1:8">
      <c r="A385" s="86" t="str">
        <v>C61312</v>
      </c>
      <c r="B385" s="237">
        <v>384</v>
      </c>
      <c r="C385" s="86" t="s">
        <v>914</v>
      </c>
      <c r="D385" s="239">
        <f>COUNTIF($C$1:$C385,C385)</f>
        <v>12</v>
      </c>
      <c r="E385" s="239" t="str">
        <f t="shared" si="25"/>
        <v>Expenditure per adult per week12</v>
      </c>
      <c r="F385" s="86" t="s">
        <v>937</v>
      </c>
      <c r="G385" s="240">
        <v>1.8981885639458753E-4</v>
      </c>
      <c r="H385" s="243">
        <v>103.65327471379553</v>
      </c>
    </row>
    <row r="386" spans="1:8">
      <c r="A386" s="86" t="str">
        <v>C61313</v>
      </c>
      <c r="B386" s="237">
        <v>385</v>
      </c>
      <c r="C386" s="86" t="s">
        <v>914</v>
      </c>
      <c r="D386" s="239">
        <f>COUNTIF($C$1:$C386,C386)</f>
        <v>13</v>
      </c>
      <c r="E386" s="239" t="str">
        <f t="shared" si="25"/>
        <v>Expenditure per adult per week13</v>
      </c>
      <c r="F386" s="86" t="s">
        <v>939</v>
      </c>
      <c r="G386" s="240">
        <v>3.9273243125272812E-3</v>
      </c>
      <c r="H386" s="243">
        <v>99.080681827772381</v>
      </c>
    </row>
    <row r="387" spans="1:8">
      <c r="A387" s="86" t="str">
        <v>C62112</v>
      </c>
      <c r="B387" s="237">
        <v>386</v>
      </c>
      <c r="C387" s="86" t="s">
        <v>914</v>
      </c>
      <c r="D387" s="239">
        <f>COUNTIF($C$1:$C387,C387)</f>
        <v>14</v>
      </c>
      <c r="E387" s="239" t="str">
        <f t="shared" ref="E387:E450" si="26">C387&amp;D387</f>
        <v>Expenditure per adult per week14</v>
      </c>
      <c r="F387" s="86" t="s">
        <v>941</v>
      </c>
      <c r="G387" s="240">
        <v>1.7961588825840245E-3</v>
      </c>
      <c r="H387" s="243">
        <v>96.92844349409016</v>
      </c>
    </row>
    <row r="388" spans="1:8">
      <c r="A388" s="86" t="str">
        <v>C62113</v>
      </c>
      <c r="B388" s="237">
        <v>387</v>
      </c>
      <c r="C388" s="86" t="s">
        <v>914</v>
      </c>
      <c r="D388" s="239">
        <f>COUNTIF($C$1:$C388,C388)</f>
        <v>15</v>
      </c>
      <c r="E388" s="239" t="str">
        <f t="shared" si="26"/>
        <v>Expenditure per adult per week15</v>
      </c>
      <c r="F388" s="86" t="s">
        <v>943</v>
      </c>
      <c r="G388" s="240">
        <v>1.0906809253601048E-4</v>
      </c>
      <c r="H388" s="243">
        <v>94.755069750083294</v>
      </c>
    </row>
    <row r="389" spans="1:8">
      <c r="A389" s="86" t="str">
        <v>C62114</v>
      </c>
      <c r="B389" s="237">
        <v>388</v>
      </c>
      <c r="C389" s="86" t="s">
        <v>914</v>
      </c>
      <c r="D389" s="239">
        <f>COUNTIF($C$1:$C389,C389)</f>
        <v>16</v>
      </c>
      <c r="E389" s="239" t="str">
        <f t="shared" si="26"/>
        <v>Expenditure per adult per week16</v>
      </c>
      <c r="F389" s="86" t="s">
        <v>945</v>
      </c>
      <c r="G389" s="240">
        <v>1.1288192928852027E-3</v>
      </c>
      <c r="H389" s="243">
        <v>97.279985850193611</v>
      </c>
    </row>
    <row r="390" spans="1:8">
      <c r="A390" s="86" t="str">
        <v>C62211</v>
      </c>
      <c r="B390" s="237">
        <v>389</v>
      </c>
      <c r="C390" s="86" t="s">
        <v>914</v>
      </c>
      <c r="D390" s="239">
        <f>COUNTIF($C$1:$C390,C390)</f>
        <v>17</v>
      </c>
      <c r="E390" s="239" t="str">
        <f t="shared" si="26"/>
        <v>Expenditure per adult per week17</v>
      </c>
      <c r="F390" s="86" t="s">
        <v>947</v>
      </c>
      <c r="G390" s="240">
        <v>9.5241161065037112E-3</v>
      </c>
      <c r="H390" s="243">
        <v>100.99882011005306</v>
      </c>
    </row>
    <row r="391" spans="1:8">
      <c r="A391" s="86" t="str">
        <v>C62212</v>
      </c>
      <c r="B391" s="237">
        <v>390</v>
      </c>
      <c r="C391" s="86" t="s">
        <v>914</v>
      </c>
      <c r="D391" s="239">
        <f>COUNTIF($C$1:$C391,C391)</f>
        <v>18</v>
      </c>
      <c r="E391" s="239" t="str">
        <f t="shared" si="26"/>
        <v>Expenditure per adult per week18</v>
      </c>
      <c r="F391" s="86" t="s">
        <v>949</v>
      </c>
      <c r="G391" s="240">
        <v>1.1416575731121783E-2</v>
      </c>
      <c r="H391" s="243">
        <v>99.895909186069176</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6.3290593627237024E-3</v>
      </c>
      <c r="H393" s="243">
        <v>98.727447754971749</v>
      </c>
    </row>
    <row r="394" spans="1:8">
      <c r="A394" s="86" t="str">
        <v>C63111</v>
      </c>
      <c r="B394" s="237">
        <v>393</v>
      </c>
      <c r="C394" s="86" t="s">
        <v>914</v>
      </c>
      <c r="D394" s="239">
        <f>COUNTIF($C$1:$C394,C394)</f>
        <v>21</v>
      </c>
      <c r="E394" s="239" t="str">
        <f t="shared" si="26"/>
        <v>Expenditure per adult per week21</v>
      </c>
      <c r="F394" s="86" t="s">
        <v>955</v>
      </c>
      <c r="G394" s="240">
        <v>7.3297686599738099E-4</v>
      </c>
      <c r="H394" s="243">
        <v>102.44380661296366</v>
      </c>
    </row>
    <row r="395" spans="1:8">
      <c r="A395" s="86" t="str">
        <v>P607T</v>
      </c>
      <c r="B395" s="237">
        <v>394</v>
      </c>
      <c r="C395" s="86" t="s">
        <v>914</v>
      </c>
      <c r="D395" s="239">
        <f>COUNTIF($C$1:$C395,C395)</f>
        <v>22</v>
      </c>
      <c r="E395" s="239" t="str">
        <f t="shared" si="26"/>
        <v>Expenditure per adult per week22</v>
      </c>
      <c r="F395" s="86" t="s">
        <v>957</v>
      </c>
      <c r="G395" s="240">
        <v>0.74936627018769097</v>
      </c>
      <c r="H395" s="243">
        <v>99.796619559699792</v>
      </c>
    </row>
    <row r="396" spans="1:8">
      <c r="A396" s="86" t="str">
        <v>P608T</v>
      </c>
      <c r="B396" s="237">
        <v>395</v>
      </c>
      <c r="C396" s="86" t="s">
        <v>914</v>
      </c>
      <c r="D396" s="239">
        <f>COUNTIF($C$1:$C396,C396)</f>
        <v>23</v>
      </c>
      <c r="E396" s="239" t="str">
        <f t="shared" si="26"/>
        <v>Expenditure per adult per week23</v>
      </c>
      <c r="F396" s="86" t="s">
        <v>959</v>
      </c>
      <c r="G396" s="240">
        <v>0.16170024006983849</v>
      </c>
      <c r="H396" s="243">
        <v>100.2113250713596</v>
      </c>
    </row>
    <row r="397" spans="1:8">
      <c r="A397" s="86" t="str">
        <v>P609T</v>
      </c>
      <c r="B397" s="237">
        <v>396</v>
      </c>
      <c r="C397" s="86" t="s">
        <v>914</v>
      </c>
      <c r="D397" s="239">
        <f>COUNTIF($C$1:$C397,C397)</f>
        <v>24</v>
      </c>
      <c r="E397" s="239" t="str">
        <f t="shared" si="26"/>
        <v>Expenditure per adult per week24</v>
      </c>
      <c r="F397" s="86" t="s">
        <v>961</v>
      </c>
      <c r="G397" s="240">
        <v>0.70480166957660417</v>
      </c>
      <c r="H397" s="243">
        <v>99.851941576476293</v>
      </c>
    </row>
    <row r="398" spans="1:8">
      <c r="A398" s="86" t="str">
        <v>P610T</v>
      </c>
      <c r="B398" s="237">
        <v>397</v>
      </c>
      <c r="C398" s="86" t="s">
        <v>914</v>
      </c>
      <c r="D398" s="239">
        <f>COUNTIF($C$1:$C398,C398)</f>
        <v>25</v>
      </c>
      <c r="E398" s="239" t="str">
        <f t="shared" si="26"/>
        <v>Expenditure per adult per week25</v>
      </c>
      <c r="F398" s="86" t="s">
        <v>963</v>
      </c>
      <c r="G398" s="240">
        <v>5.00847883020515E-2</v>
      </c>
      <c r="H398" s="243">
        <v>97.411703232354697</v>
      </c>
    </row>
    <row r="399" spans="1:8">
      <c r="A399" s="86" t="str">
        <v>P611T</v>
      </c>
      <c r="B399" s="237">
        <v>398</v>
      </c>
      <c r="C399" s="86" t="s">
        <v>914</v>
      </c>
      <c r="D399" s="239">
        <f>COUNTIF($C$1:$C399,C399)</f>
        <v>26</v>
      </c>
      <c r="E399" s="239" t="str">
        <f t="shared" si="26"/>
        <v>Expenditure per adult per week26</v>
      </c>
      <c r="F399" s="86" t="s">
        <v>965</v>
      </c>
      <c r="G399" s="240">
        <v>0.42909630074203414</v>
      </c>
      <c r="H399" s="243">
        <v>99.834333901585254</v>
      </c>
    </row>
    <row r="400" spans="1:8">
      <c r="A400" s="86" t="str">
        <v>P612T</v>
      </c>
      <c r="B400" s="237">
        <v>399</v>
      </c>
      <c r="C400" s="86" t="s">
        <v>914</v>
      </c>
      <c r="D400" s="239">
        <f>COUNTIF($C$1:$C400,C400)</f>
        <v>27</v>
      </c>
      <c r="E400" s="239" t="str">
        <f t="shared" si="26"/>
        <v>Expenditure per adult per week27</v>
      </c>
      <c r="F400" s="86" t="s">
        <v>967</v>
      </c>
      <c r="G400" s="240">
        <v>0.40031749236141423</v>
      </c>
      <c r="H400" s="243">
        <v>99.767900478894433</v>
      </c>
    </row>
    <row r="401" spans="1:8">
      <c r="A401" s="86" t="str">
        <v>WEBSPEND</v>
      </c>
      <c r="B401" s="237">
        <v>400</v>
      </c>
      <c r="C401" s="86" t="s">
        <v>914</v>
      </c>
      <c r="D401" s="239">
        <f>COUNTIF($C$1:$C401,C401)</f>
        <v>28</v>
      </c>
      <c r="E401" s="239" t="str">
        <f t="shared" si="26"/>
        <v>Expenditure per adult per week28</v>
      </c>
      <c r="F401" s="86" t="s">
        <v>969</v>
      </c>
      <c r="G401" s="240">
        <v>0.16660022915757311</v>
      </c>
      <c r="H401" s="243">
        <v>99.689998551724727</v>
      </c>
    </row>
    <row r="402" spans="1:8">
      <c r="A402" s="86" t="str">
        <v>onlineuse12</v>
      </c>
      <c r="B402" s="237">
        <v>401</v>
      </c>
      <c r="C402" s="86" t="s">
        <v>972</v>
      </c>
      <c r="D402" s="239">
        <f>COUNTIF($C$1:$C402,C402)</f>
        <v>1</v>
      </c>
      <c r="E402" s="239" t="str">
        <f t="shared" si="26"/>
        <v>Internet Access: Overall1</v>
      </c>
      <c r="F402" s="86" t="s">
        <v>973</v>
      </c>
      <c r="G402" s="240">
        <v>0.88467405063291127</v>
      </c>
      <c r="H402" s="243">
        <v>100.16538888829069</v>
      </c>
    </row>
    <row r="403" spans="1:8">
      <c r="A403" s="86" t="str">
        <v>onlineuse5</v>
      </c>
      <c r="B403" s="237">
        <v>402</v>
      </c>
      <c r="C403" s="86" t="s">
        <v>972</v>
      </c>
      <c r="D403" s="239">
        <f>COUNTIF($C$1:$C403,C403)</f>
        <v>2</v>
      </c>
      <c r="E403" s="239" t="str">
        <f t="shared" si="26"/>
        <v>Internet Access: Overall2</v>
      </c>
      <c r="F403" s="86" t="s">
        <v>975</v>
      </c>
      <c r="G403" s="240">
        <v>9.9592863378437368E-2</v>
      </c>
      <c r="H403" s="243">
        <v>98.775506841549856</v>
      </c>
    </row>
    <row r="404" spans="1:8">
      <c r="A404" s="86" t="str">
        <v>netfreq1</v>
      </c>
      <c r="B404" s="237">
        <v>403</v>
      </c>
      <c r="C404" s="86" t="s">
        <v>978</v>
      </c>
      <c r="D404" s="239">
        <f>COUNTIF($C$1:$C404,C404)</f>
        <v>1</v>
      </c>
      <c r="E404" s="239" t="str">
        <f t="shared" si="26"/>
        <v>Internet Access: Frequency1</v>
      </c>
      <c r="F404" s="86" t="s">
        <v>979</v>
      </c>
      <c r="G404" s="240">
        <v>2.5347773897861192E-2</v>
      </c>
      <c r="H404" s="243">
        <v>100.24289371639176</v>
      </c>
    </row>
    <row r="405" spans="1:8">
      <c r="A405" s="86" t="str">
        <v>netfreq2t10</v>
      </c>
      <c r="B405" s="237">
        <v>404</v>
      </c>
      <c r="C405" s="86" t="s">
        <v>978</v>
      </c>
      <c r="D405" s="239">
        <f>COUNTIF($C$1:$C405,C405)</f>
        <v>2</v>
      </c>
      <c r="E405" s="239" t="str">
        <f t="shared" si="26"/>
        <v>Internet Access: Frequency2</v>
      </c>
      <c r="F405" s="86" t="s">
        <v>981</v>
      </c>
      <c r="G405" s="240">
        <v>0.42627815364469662</v>
      </c>
      <c r="H405" s="243">
        <v>100.12065499233123</v>
      </c>
    </row>
    <row r="406" spans="1:8">
      <c r="A406" s="86" t="str">
        <v>netfreq10p</v>
      </c>
      <c r="B406" s="237">
        <v>405</v>
      </c>
      <c r="C406" s="86" t="s">
        <v>978</v>
      </c>
      <c r="D406" s="239">
        <f>COUNTIF($C$1:$C406,C406)</f>
        <v>3</v>
      </c>
      <c r="E406" s="239" t="str">
        <f t="shared" si="26"/>
        <v>Internet Access: Frequency3</v>
      </c>
      <c r="F406" s="86" t="s">
        <v>983</v>
      </c>
      <c r="G406" s="240">
        <v>0.43266155608904411</v>
      </c>
      <c r="H406" s="243">
        <v>100.22315961566453</v>
      </c>
    </row>
    <row r="407" spans="1:8">
      <c r="A407" s="86" t="str">
        <v>ONHOURS0</v>
      </c>
      <c r="B407" s="237">
        <v>406</v>
      </c>
      <c r="C407" s="86" t="s">
        <v>985</v>
      </c>
      <c r="D407" s="239">
        <f>COUNTIF($C$1:$C407,C407)</f>
        <v>1</v>
      </c>
      <c r="E407" s="239" t="str">
        <f t="shared" si="26"/>
        <v>Internet Access: Usage in Last Week1</v>
      </c>
      <c r="F407" s="86" t="s">
        <v>986</v>
      </c>
      <c r="G407" s="240">
        <v>0.12725523788738541</v>
      </c>
      <c r="H407" s="243">
        <v>98.873803125224541</v>
      </c>
    </row>
    <row r="408" spans="1:8">
      <c r="A408" s="86" t="str">
        <v>ONHOURS1</v>
      </c>
      <c r="B408" s="237">
        <v>407</v>
      </c>
      <c r="C408" s="86" t="s">
        <v>985</v>
      </c>
      <c r="D408" s="239">
        <f>COUNTIF($C$1:$C408,C408)</f>
        <v>2</v>
      </c>
      <c r="E408" s="239" t="str">
        <f t="shared" si="26"/>
        <v>Internet Access: Usage in Last Week2</v>
      </c>
      <c r="F408" s="86" t="s">
        <v>988</v>
      </c>
      <c r="G408" s="240">
        <v>9.5337134439109572E-2</v>
      </c>
      <c r="H408" s="243">
        <v>99.966166879779919</v>
      </c>
    </row>
    <row r="409" spans="1:8">
      <c r="A409" s="86" t="str">
        <v>ONHOURS2</v>
      </c>
      <c r="B409" s="237">
        <v>408</v>
      </c>
      <c r="C409" s="86" t="s">
        <v>985</v>
      </c>
      <c r="D409" s="239">
        <f>COUNTIF($C$1:$C409,C409)</f>
        <v>3</v>
      </c>
      <c r="E409" s="239" t="str">
        <f t="shared" si="26"/>
        <v>Internet Access: Usage in Last Week3</v>
      </c>
      <c r="F409" s="86" t="s">
        <v>990</v>
      </c>
      <c r="G409" s="240">
        <v>0.25115026189436918</v>
      </c>
      <c r="H409" s="243">
        <v>100.13823945160698</v>
      </c>
    </row>
    <row r="410" spans="1:8">
      <c r="A410" s="86" t="str">
        <v>ONHOURS3</v>
      </c>
      <c r="B410" s="237">
        <v>409</v>
      </c>
      <c r="C410" s="86" t="s">
        <v>985</v>
      </c>
      <c r="D410" s="239">
        <f>COUNTIF($C$1:$C410,C410)</f>
        <v>4</v>
      </c>
      <c r="E410" s="239" t="str">
        <f t="shared" si="26"/>
        <v>Internet Access: Usage in Last Week4</v>
      </c>
      <c r="F410" s="86" t="s">
        <v>992</v>
      </c>
      <c r="G410" s="240">
        <v>0.2530588171104321</v>
      </c>
      <c r="H410" s="243">
        <v>100.20137202014531</v>
      </c>
    </row>
    <row r="411" spans="1:8">
      <c r="A411" s="86" t="str">
        <v>ONHOURS4</v>
      </c>
      <c r="B411" s="237">
        <v>410</v>
      </c>
      <c r="C411" s="86" t="s">
        <v>985</v>
      </c>
      <c r="D411" s="239">
        <f>COUNTIF($C$1:$C411,C411)</f>
        <v>5</v>
      </c>
      <c r="E411" s="239" t="str">
        <f t="shared" si="26"/>
        <v>Internet Access: Usage in Last Week5</v>
      </c>
      <c r="F411" s="86" t="s">
        <v>994</v>
      </c>
      <c r="G411" s="240">
        <v>0.2728165102575294</v>
      </c>
      <c r="H411" s="243">
        <v>100.23373839471921</v>
      </c>
    </row>
    <row r="412" spans="1:8">
      <c r="A412" s="86" t="str">
        <v>TECH18</v>
      </c>
      <c r="B412" s="237">
        <v>411</v>
      </c>
      <c r="C412" s="86" t="s">
        <v>996</v>
      </c>
      <c r="D412" s="239">
        <f>COUNTIF($C$1:$C412,C412)</f>
        <v>1</v>
      </c>
      <c r="E412" s="239" t="str">
        <f t="shared" si="26"/>
        <v>Technology at Home1</v>
      </c>
      <c r="F412" s="86" t="s">
        <v>997</v>
      </c>
      <c r="G412" s="240">
        <v>7.4934744652989965E-2</v>
      </c>
      <c r="H412" s="243">
        <v>100.23138464759012</v>
      </c>
    </row>
    <row r="413" spans="1:8">
      <c r="A413" s="86" t="str">
        <v>TECH19</v>
      </c>
      <c r="B413" s="237">
        <v>412</v>
      </c>
      <c r="C413" s="86" t="s">
        <v>996</v>
      </c>
      <c r="D413" s="239">
        <f>COUNTIF($C$1:$C413,C413)</f>
        <v>2</v>
      </c>
      <c r="E413" s="239" t="str">
        <f t="shared" si="26"/>
        <v>Technology at Home2</v>
      </c>
      <c r="F413" s="86" t="s">
        <v>999</v>
      </c>
      <c r="G413" s="240">
        <v>0.22202329768659976</v>
      </c>
      <c r="H413" s="243">
        <v>100.47969434951962</v>
      </c>
    </row>
    <row r="414" spans="1:8">
      <c r="A414" s="86" t="str">
        <v>mobhas</v>
      </c>
      <c r="B414" s="237">
        <v>413</v>
      </c>
      <c r="C414" s="86" t="s">
        <v>1002</v>
      </c>
      <c r="D414" s="239">
        <f>COUNTIF($C$1:$C414,C414)</f>
        <v>1</v>
      </c>
      <c r="E414" s="239" t="str">
        <f t="shared" si="26"/>
        <v>Mobile phone1</v>
      </c>
      <c r="F414" s="86" t="s">
        <v>1003</v>
      </c>
      <c r="G414" s="240">
        <v>0.88322168267132251</v>
      </c>
      <c r="H414" s="243">
        <v>100.01729231116319</v>
      </c>
    </row>
    <row r="415" spans="1:8">
      <c r="A415" s="86" t="str">
        <v>mob_smart</v>
      </c>
      <c r="B415" s="237">
        <v>414</v>
      </c>
      <c r="C415" s="86" t="s">
        <v>1002</v>
      </c>
      <c r="D415" s="239">
        <f>COUNTIF($C$1:$C415,C415)</f>
        <v>2</v>
      </c>
      <c r="E415" s="239" t="str">
        <f t="shared" si="26"/>
        <v>Mobile phone2</v>
      </c>
      <c r="F415" s="86" t="s">
        <v>1005</v>
      </c>
      <c r="G415" s="240">
        <v>0.72210039284155392</v>
      </c>
      <c r="H415" s="243">
        <v>100.07634153181901</v>
      </c>
    </row>
    <row r="416" spans="1:8">
      <c r="A416" s="86" t="str">
        <v>ips_iphone</v>
      </c>
      <c r="B416" s="237">
        <v>415</v>
      </c>
      <c r="C416" s="86" t="s">
        <v>1002</v>
      </c>
      <c r="D416" s="239">
        <f>COUNTIF($C$1:$C416,C416)</f>
        <v>3</v>
      </c>
      <c r="E416" s="239" t="str">
        <f t="shared" si="26"/>
        <v>Mobile phone3</v>
      </c>
      <c r="F416" s="86" t="s">
        <v>1007</v>
      </c>
      <c r="G416" s="240">
        <v>0.29714764295067653</v>
      </c>
      <c r="H416" s="243">
        <v>100.0214717579702</v>
      </c>
    </row>
    <row r="417" spans="1:8">
      <c r="A417" s="86" t="str">
        <v>TECH29</v>
      </c>
      <c r="B417" s="237">
        <v>416</v>
      </c>
      <c r="C417" s="86" t="s">
        <v>1009</v>
      </c>
      <c r="D417" s="239">
        <f>COUNTIF($C$1:$C417,C417)</f>
        <v>1</v>
      </c>
      <c r="E417" s="239" t="str">
        <f t="shared" si="26"/>
        <v>Tablet Devices1</v>
      </c>
      <c r="F417" s="86" t="s">
        <v>1010</v>
      </c>
      <c r="G417" s="240">
        <v>0.46252346137058048</v>
      </c>
      <c r="H417" s="243">
        <v>100.25715960232675</v>
      </c>
    </row>
    <row r="418" spans="1:8">
      <c r="A418" s="86" t="str">
        <v>socmed_lessthanmonthly</v>
      </c>
      <c r="B418" s="237">
        <v>417</v>
      </c>
      <c r="C418" s="86" t="s">
        <v>1012</v>
      </c>
      <c r="D418" s="239">
        <f>COUNTIF($C$1:$C418,C418)</f>
        <v>1</v>
      </c>
      <c r="E418" s="239" t="str">
        <f t="shared" si="26"/>
        <v>Overall Social Media Activity1</v>
      </c>
      <c r="F418" s="86" t="s">
        <v>1013</v>
      </c>
      <c r="G418" s="240">
        <v>3.6229375818419909E-2</v>
      </c>
      <c r="H418" s="243">
        <v>99.902989836100971</v>
      </c>
    </row>
    <row r="419" spans="1:8">
      <c r="A419" s="86" t="str">
        <v>socmed_lessthanweekly</v>
      </c>
      <c r="B419" s="237">
        <v>418</v>
      </c>
      <c r="C419" s="86" t="s">
        <v>1012</v>
      </c>
      <c r="D419" s="239">
        <f>COUNTIF($C$1:$C419,C419)</f>
        <v>2</v>
      </c>
      <c r="E419" s="239" t="str">
        <f t="shared" si="26"/>
        <v>Overall Social Media Activity2</v>
      </c>
      <c r="F419" s="86" t="s">
        <v>1015</v>
      </c>
      <c r="G419" s="240">
        <v>5.0163302051505897E-2</v>
      </c>
      <c r="H419" s="243">
        <v>100.0636146880471</v>
      </c>
    </row>
    <row r="420" spans="1:8">
      <c r="A420" s="86" t="str">
        <v>socmed_weekly</v>
      </c>
      <c r="B420" s="237">
        <v>419</v>
      </c>
      <c r="C420" s="86" t="s">
        <v>1012</v>
      </c>
      <c r="D420" s="239">
        <f>COUNTIF($C$1:$C420,C420)</f>
        <v>3</v>
      </c>
      <c r="E420" s="239" t="str">
        <f t="shared" si="26"/>
        <v>Overall Social Media Activity3</v>
      </c>
      <c r="F420" s="86" t="s">
        <v>1017</v>
      </c>
      <c r="G420" s="240">
        <v>0.15119451113051069</v>
      </c>
      <c r="H420" s="243">
        <v>100.07296383638776</v>
      </c>
    </row>
    <row r="421" spans="1:8">
      <c r="A421" s="86" t="str">
        <v>socmed_daily</v>
      </c>
      <c r="B421" s="237">
        <v>420</v>
      </c>
      <c r="C421" s="86" t="s">
        <v>1012</v>
      </c>
      <c r="D421" s="239">
        <f>COUNTIF($C$1:$C421,C421)</f>
        <v>4</v>
      </c>
      <c r="E421" s="239" t="str">
        <f t="shared" si="26"/>
        <v>Overall Social Media Activity4</v>
      </c>
      <c r="F421" s="86" t="s">
        <v>1019</v>
      </c>
      <c r="G421" s="240">
        <v>0.49961643387167193</v>
      </c>
      <c r="H421" s="243">
        <v>100.24320870854717</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0.22739486032300302</v>
      </c>
      <c r="H422" s="243">
        <v>99.360606959746519</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0.11872266477520733</v>
      </c>
      <c r="H423" s="243">
        <v>100.17820537902453</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0.25908402444347445</v>
      </c>
      <c r="H424" s="243">
        <v>99.801067142679429</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0.12603557398515933</v>
      </c>
      <c r="H425" s="243">
        <v>99.668840050401641</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0.16444412920122217</v>
      </c>
      <c r="H426" s="243">
        <v>99.507311693260192</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0.18372577477084243</v>
      </c>
      <c r="H427" s="243">
        <v>100.00837509553628</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0.44955183326058473</v>
      </c>
      <c r="H428" s="243">
        <v>99.769374587626913</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0.21701887821911828</v>
      </c>
      <c r="H429" s="243">
        <v>99.248276165146038</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0.20593916412047145</v>
      </c>
      <c r="H430" s="243">
        <v>99.492738450970833</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0.67532213007420339</v>
      </c>
      <c r="H431" s="243">
        <v>100.27428348717187</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0.30403601047577478</v>
      </c>
      <c r="H432" s="243">
        <v>100.03074382994332</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0.20649645351374946</v>
      </c>
      <c r="H433" s="243">
        <v>99.588457201490527</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5.1858631601920564E-2</v>
      </c>
      <c r="H434" s="243">
        <v>99.167518422084413</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5.1604866870362281E-2</v>
      </c>
      <c r="H435" s="243">
        <v>100.03311292798263</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0.78106558271497162</v>
      </c>
      <c r="H436" s="243">
        <v>100.08591523781809</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0.61617639676996938</v>
      </c>
      <c r="H437" s="243">
        <v>100.21106518571479</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0.45166133784373641</v>
      </c>
      <c r="H438" s="243">
        <v>100.31539157097593</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4.9341117415975563E-2</v>
      </c>
      <c r="H439" s="243">
        <v>99.421824649515429</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0.34965942819729373</v>
      </c>
      <c r="H440" s="243">
        <v>100.08962563968031</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0.13510857704059362</v>
      </c>
      <c r="H441" s="243">
        <v>99.747852469361845</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0.15047910301178527</v>
      </c>
      <c r="H442" s="243">
        <v>100.36608262399653</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0.10033620689655175</v>
      </c>
      <c r="H443" s="243">
        <v>99.785910437082762</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9.9954823221300754E-2</v>
      </c>
      <c r="H444" s="243">
        <v>99.706359397902773</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0.18563967699694456</v>
      </c>
      <c r="H445" s="243">
        <v>99.544858657182374</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0.13523030336097772</v>
      </c>
      <c r="H446" s="243">
        <v>99.308999837481878</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6.259564600611088E-2</v>
      </c>
      <c r="H447" s="243">
        <v>99.794791481082413</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5.7855958096900903E-2</v>
      </c>
      <c r="H448" s="243">
        <v>99.932206213886602</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0.2887089153208206</v>
      </c>
      <c r="H449" s="243">
        <v>100.08079087907593</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4.884215408118725E-2</v>
      </c>
      <c r="H450" s="243">
        <v>99.140952984856568</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0.51986577913574861</v>
      </c>
      <c r="H451" s="243">
        <v>99.930174485240897</v>
      </c>
    </row>
    <row r="452" spans="1:8">
      <c r="A452" s="86" t="str">
        <v>vod_subscribe</v>
      </c>
      <c r="B452" s="237">
        <v>451</v>
      </c>
      <c r="C452" s="86" t="s">
        <v>1082</v>
      </c>
      <c r="D452" s="239">
        <f>COUNTIF($C$1:$C452,C452)</f>
        <v>1</v>
      </c>
      <c r="E452" s="239" t="str">
        <f t="shared" si="27"/>
        <v>TV Subscription services1</v>
      </c>
      <c r="F452" s="86" t="s">
        <v>1083</v>
      </c>
      <c r="G452" s="240">
        <v>0.55449492579659543</v>
      </c>
      <c r="H452" s="243">
        <v>100.15007475275554</v>
      </c>
    </row>
    <row r="453" spans="1:8">
      <c r="A453" s="86" t="str">
        <v>vod_netflix</v>
      </c>
      <c r="B453" s="237">
        <v>452</v>
      </c>
      <c r="C453" s="86" t="s">
        <v>1082</v>
      </c>
      <c r="D453" s="239">
        <f>COUNTIF($C$1:$C453,C453)</f>
        <v>2</v>
      </c>
      <c r="E453" s="239" t="str">
        <f t="shared" si="27"/>
        <v>TV Subscription services2</v>
      </c>
      <c r="F453" s="86" t="s">
        <v>1085</v>
      </c>
      <c r="G453" s="240">
        <v>0.40566231994762109</v>
      </c>
      <c r="H453" s="243">
        <v>100.10531548391204</v>
      </c>
    </row>
    <row r="454" spans="1:8">
      <c r="A454" s="86" t="str">
        <v>vod_amzprime</v>
      </c>
      <c r="B454" s="237">
        <v>453</v>
      </c>
      <c r="C454" s="86" t="s">
        <v>1082</v>
      </c>
      <c r="D454" s="239">
        <f>COUNTIF($C$1:$C454,C454)</f>
        <v>3</v>
      </c>
      <c r="E454" s="239" t="str">
        <f t="shared" si="27"/>
        <v>TV Subscription services3</v>
      </c>
      <c r="F454" s="86" t="s">
        <v>1087</v>
      </c>
      <c r="G454" s="240">
        <v>0.24403442819729379</v>
      </c>
      <c r="H454" s="243">
        <v>99.961750479339599</v>
      </c>
    </row>
    <row r="455" spans="1:8">
      <c r="A455" s="86" t="str">
        <v>vod_skyplayer</v>
      </c>
      <c r="B455" s="237">
        <v>454</v>
      </c>
      <c r="C455" s="86" t="s">
        <v>1082</v>
      </c>
      <c r="D455" s="239">
        <f>COUNTIF($C$1:$C455,C455)</f>
        <v>4</v>
      </c>
      <c r="E455" s="239" t="str">
        <f t="shared" si="27"/>
        <v>TV Subscription services4</v>
      </c>
      <c r="F455" s="86" t="s">
        <v>1089</v>
      </c>
      <c r="G455" s="240">
        <v>0.11248559580969009</v>
      </c>
      <c r="H455" s="243">
        <v>100.19611680258981</v>
      </c>
    </row>
    <row r="456" spans="1:8">
      <c r="A456" s="86" t="str">
        <v>vod_skygo</v>
      </c>
      <c r="B456" s="237">
        <v>455</v>
      </c>
      <c r="C456" s="86" t="s">
        <v>1082</v>
      </c>
      <c r="D456" s="239">
        <f>COUNTIF($C$1:$C456,C456)</f>
        <v>5</v>
      </c>
      <c r="E456" s="239" t="str">
        <f t="shared" si="27"/>
        <v>TV Subscription services5</v>
      </c>
      <c r="F456" s="86" t="s">
        <v>1091</v>
      </c>
      <c r="G456" s="240">
        <v>9.6031536446966395E-2</v>
      </c>
      <c r="H456" s="243">
        <v>100.00149285939092</v>
      </c>
    </row>
    <row r="457" spans="1:8">
      <c r="A457" s="86" t="str">
        <v>vod_nowtv</v>
      </c>
      <c r="B457" s="237">
        <v>456</v>
      </c>
      <c r="C457" s="86" t="s">
        <v>1082</v>
      </c>
      <c r="D457" s="239">
        <f>COUNTIF($C$1:$C457,C457)</f>
        <v>6</v>
      </c>
      <c r="E457" s="239" t="str">
        <f t="shared" si="27"/>
        <v>TV Subscription services6</v>
      </c>
      <c r="F457" s="86" t="s">
        <v>1093</v>
      </c>
      <c r="G457" s="240">
        <v>0.10628213662156263</v>
      </c>
      <c r="H457" s="243">
        <v>99.529045524056897</v>
      </c>
    </row>
    <row r="458" spans="1:8">
      <c r="A458" s="86" t="str">
        <v>vod_eetv</v>
      </c>
      <c r="B458" s="237">
        <v>457</v>
      </c>
      <c r="C458" s="86" t="s">
        <v>1082</v>
      </c>
      <c r="D458" s="239">
        <f>COUNTIF($C$1:$C458,C458)</f>
        <v>7</v>
      </c>
      <c r="E458" s="239" t="str">
        <f t="shared" si="27"/>
        <v>TV Subscription services7</v>
      </c>
      <c r="F458" s="86" t="s">
        <v>1095</v>
      </c>
      <c r="G458" s="240">
        <v>4.5386948930598005E-2</v>
      </c>
      <c r="H458" s="243">
        <v>99.12720165392092</v>
      </c>
    </row>
    <row r="459" spans="1:8">
      <c r="A459" s="86" t="str">
        <v>vod_appletv</v>
      </c>
      <c r="B459" s="237">
        <v>458</v>
      </c>
      <c r="C459" s="86" t="s">
        <v>1082</v>
      </c>
      <c r="D459" s="239">
        <f>COUNTIF($C$1:$C459,C459)</f>
        <v>8</v>
      </c>
      <c r="E459" s="239" t="str">
        <f t="shared" si="27"/>
        <v>TV Subscription services8</v>
      </c>
      <c r="F459" s="86" t="s">
        <v>1097</v>
      </c>
      <c r="G459" s="240">
        <v>5.5113269314709744E-2</v>
      </c>
      <c r="H459" s="243">
        <v>99.772118039697261</v>
      </c>
    </row>
    <row r="460" spans="1:8">
      <c r="A460" s="86" t="str">
        <v>vod_btsport</v>
      </c>
      <c r="B460" s="237">
        <v>459</v>
      </c>
      <c r="C460" s="86" t="s">
        <v>1082</v>
      </c>
      <c r="D460" s="239">
        <f>COUNTIF($C$1:$C460,C460)</f>
        <v>9</v>
      </c>
      <c r="E460" s="239" t="str">
        <f t="shared" si="27"/>
        <v>TV Subscription services9</v>
      </c>
      <c r="F460" s="86" t="s">
        <v>1099</v>
      </c>
      <c r="G460" s="240">
        <v>9.7762712789175019E-2</v>
      </c>
      <c r="H460" s="243">
        <v>99.392026015467621</v>
      </c>
    </row>
    <row r="461" spans="1:8">
      <c r="A461" s="86" t="str">
        <v>vod_settop</v>
      </c>
      <c r="B461" s="237">
        <v>460</v>
      </c>
      <c r="C461" s="86" t="s">
        <v>1082</v>
      </c>
      <c r="D461" s="239">
        <f>COUNTIF($C$1:$C461,C461)</f>
        <v>10</v>
      </c>
      <c r="E461" s="239" t="str">
        <f t="shared" si="27"/>
        <v>TV Subscription services10</v>
      </c>
      <c r="F461" s="86" t="s">
        <v>1101</v>
      </c>
      <c r="G461" s="240">
        <v>0.18932676778699259</v>
      </c>
      <c r="H461" s="243">
        <v>100.09458484528648</v>
      </c>
    </row>
    <row r="462" spans="1:8">
      <c r="A462" s="86" t="str">
        <v>vod_free</v>
      </c>
      <c r="B462" s="237">
        <v>461</v>
      </c>
      <c r="C462" s="86" t="s">
        <v>1103</v>
      </c>
      <c r="D462" s="239">
        <f>COUNTIF($C$1:$C462,C462)</f>
        <v>1</v>
      </c>
      <c r="E462" s="239" t="str">
        <f t="shared" si="27"/>
        <v>TV free online catchup / video services1</v>
      </c>
      <c r="F462" s="86" t="s">
        <v>1104</v>
      </c>
      <c r="G462" s="240">
        <v>0.45323488651244004</v>
      </c>
      <c r="H462" s="243">
        <v>99.955496360556566</v>
      </c>
    </row>
    <row r="463" spans="1:8">
      <c r="A463" s="86" t="str">
        <v>vod_youtube</v>
      </c>
      <c r="B463" s="237">
        <v>462</v>
      </c>
      <c r="C463" s="86" t="s">
        <v>1103</v>
      </c>
      <c r="D463" s="239">
        <f>COUNTIF($C$1:$C463,C463)</f>
        <v>2</v>
      </c>
      <c r="E463" s="239" t="str">
        <f t="shared" si="27"/>
        <v>TV free online catchup / video services2</v>
      </c>
      <c r="F463" s="86" t="s">
        <v>1106</v>
      </c>
      <c r="G463" s="240">
        <v>0.22441002837189006</v>
      </c>
      <c r="H463" s="243">
        <v>99.930595628460182</v>
      </c>
    </row>
    <row r="464" spans="1:8">
      <c r="A464" s="86" t="str">
        <v>vod_iplayer</v>
      </c>
      <c r="B464" s="237">
        <v>463</v>
      </c>
      <c r="C464" s="86" t="s">
        <v>1103</v>
      </c>
      <c r="D464" s="239">
        <f>COUNTIF($C$1:$C464,C464)</f>
        <v>3</v>
      </c>
      <c r="E464" s="239" t="str">
        <f t="shared" si="27"/>
        <v>TV free online catchup / video services3</v>
      </c>
      <c r="F464" s="86" t="s">
        <v>1108</v>
      </c>
      <c r="G464" s="240">
        <v>0.2743923505019642</v>
      </c>
      <c r="H464" s="243">
        <v>100.01686783319568</v>
      </c>
    </row>
    <row r="465" spans="1:8">
      <c r="A465" s="86" t="str">
        <v>vod_itvhub</v>
      </c>
      <c r="B465" s="237">
        <v>464</v>
      </c>
      <c r="C465" s="86" t="s">
        <v>1103</v>
      </c>
      <c r="D465" s="239">
        <f>COUNTIF($C$1:$C465,C465)</f>
        <v>4</v>
      </c>
      <c r="E465" s="239" t="str">
        <f t="shared" si="27"/>
        <v>TV free online catchup / video services4</v>
      </c>
      <c r="F465" s="86" t="s">
        <v>1110</v>
      </c>
      <c r="G465" s="240">
        <v>0.1797917394151026</v>
      </c>
      <c r="H465" s="243">
        <v>99.974489043441025</v>
      </c>
    </row>
    <row r="466" spans="1:8">
      <c r="A466" s="86" t="str">
        <v>vod_all4</v>
      </c>
      <c r="B466" s="237">
        <v>465</v>
      </c>
      <c r="C466" s="86" t="s">
        <v>1103</v>
      </c>
      <c r="D466" s="239">
        <f>COUNTIF($C$1:$C466,C466)</f>
        <v>5</v>
      </c>
      <c r="E466" s="239" t="str">
        <f t="shared" si="27"/>
        <v>TV free online catchup / video services5</v>
      </c>
      <c r="F466" s="86" t="s">
        <v>1112</v>
      </c>
      <c r="G466" s="240">
        <v>0.15092028590135312</v>
      </c>
      <c r="H466" s="243">
        <v>99.284711513650464</v>
      </c>
    </row>
    <row r="467" spans="1:8">
      <c r="A467" s="86" t="str">
        <v>vod_demand5</v>
      </c>
      <c r="B467" s="237">
        <v>466</v>
      </c>
      <c r="C467" s="86" t="s">
        <v>1103</v>
      </c>
      <c r="D467" s="239">
        <f>COUNTIF($C$1:$C467,C467)</f>
        <v>6</v>
      </c>
      <c r="E467" s="239" t="str">
        <f t="shared" si="27"/>
        <v>TV free online catchup / video services6</v>
      </c>
      <c r="F467" s="86" t="s">
        <v>1114</v>
      </c>
      <c r="G467" s="240">
        <v>7.4866815800960274E-2</v>
      </c>
      <c r="H467" s="243">
        <v>99.209475372810928</v>
      </c>
    </row>
    <row r="468" spans="1:8">
      <c r="A468" s="86" t="str">
        <v>vod_stvplayer</v>
      </c>
      <c r="B468" s="237">
        <v>467</v>
      </c>
      <c r="C468" s="86" t="s">
        <v>1103</v>
      </c>
      <c r="D468" s="239">
        <f>COUNTIF($C$1:$C468,C468)</f>
        <v>7</v>
      </c>
      <c r="E468" s="239" t="str">
        <f t="shared" si="27"/>
        <v>TV free online catchup / video services7</v>
      </c>
      <c r="F468" s="86" t="s">
        <v>1116</v>
      </c>
      <c r="G468" s="240">
        <v>5.2872817546922732E-2</v>
      </c>
      <c r="H468" s="243">
        <v>99.14219432163631</v>
      </c>
    </row>
    <row r="469" spans="1:8">
      <c r="A469" s="86" t="str">
        <v>bookholiday</v>
      </c>
      <c r="B469" s="237">
        <v>468</v>
      </c>
      <c r="C469" s="86" t="s">
        <v>1118</v>
      </c>
      <c r="D469" s="239">
        <f>COUNTIF($C$1:$C469,C469)</f>
        <v>1</v>
      </c>
      <c r="E469" s="239" t="str">
        <f t="shared" si="27"/>
        <v>Online activity (one or more times per week)1</v>
      </c>
      <c r="F469" s="86" t="s">
        <v>1119</v>
      </c>
      <c r="G469" s="240">
        <v>5.7025043649061559E-2</v>
      </c>
      <c r="H469" s="243">
        <v>99.434855652204973</v>
      </c>
    </row>
    <row r="470" spans="1:8">
      <c r="A470" s="86" t="str">
        <v>gambling</v>
      </c>
      <c r="B470" s="237">
        <v>469</v>
      </c>
      <c r="C470" s="86" t="s">
        <v>1118</v>
      </c>
      <c r="D470" s="239">
        <f>COUNTIF($C$1:$C470,C470)</f>
        <v>2</v>
      </c>
      <c r="E470" s="239" t="str">
        <f t="shared" si="27"/>
        <v>Online activity (one or more times per week)2</v>
      </c>
      <c r="F470" s="86" t="s">
        <v>1121</v>
      </c>
      <c r="G470" s="240">
        <v>0.13549427106067222</v>
      </c>
      <c r="H470" s="243">
        <v>100.07558219197755</v>
      </c>
    </row>
    <row r="471" spans="1:8">
      <c r="A471" s="86" t="str">
        <v>managefinances</v>
      </c>
      <c r="B471" s="237">
        <v>470</v>
      </c>
      <c r="C471" s="86" t="s">
        <v>1118</v>
      </c>
      <c r="D471" s="239">
        <f>COUNTIF($C$1:$C471,C471)</f>
        <v>3</v>
      </c>
      <c r="E471" s="239" t="str">
        <f t="shared" si="27"/>
        <v>Online activity (one or more times per week)3</v>
      </c>
      <c r="F471" s="86" t="s">
        <v>1123</v>
      </c>
      <c r="G471" s="240">
        <v>0.58135917721518982</v>
      </c>
      <c r="H471" s="243">
        <v>100.16639795051256</v>
      </c>
    </row>
    <row r="472" spans="1:8">
      <c r="A472" s="86" t="str">
        <v>auctions</v>
      </c>
      <c r="B472" s="237">
        <v>471</v>
      </c>
      <c r="C472" s="86" t="s">
        <v>1118</v>
      </c>
      <c r="D472" s="239">
        <f>COUNTIF($C$1:$C472,C472)</f>
        <v>4</v>
      </c>
      <c r="E472" s="239" t="str">
        <f t="shared" si="27"/>
        <v>Online activity (one or more times per week)4</v>
      </c>
      <c r="F472" s="86" t="s">
        <v>1125</v>
      </c>
      <c r="G472" s="240">
        <v>0.20138367525098211</v>
      </c>
      <c r="H472" s="243">
        <v>100.03803154505174</v>
      </c>
    </row>
    <row r="473" spans="1:8">
      <c r="A473" s="86" t="str">
        <v>shopping</v>
      </c>
      <c r="B473" s="237">
        <v>472</v>
      </c>
      <c r="C473" s="86" t="s">
        <v>1118</v>
      </c>
      <c r="D473" s="239">
        <f>COUNTIF($C$1:$C473,C473)</f>
        <v>5</v>
      </c>
      <c r="E473" s="239" t="str">
        <f t="shared" si="27"/>
        <v>Online activity (one or more times per week)5</v>
      </c>
      <c r="F473" s="86" t="s">
        <v>1127</v>
      </c>
      <c r="G473" s="240">
        <v>0.27177155172413797</v>
      </c>
      <c r="H473" s="243">
        <v>100.12955556505969</v>
      </c>
    </row>
    <row r="474" spans="1:8">
      <c r="A474" s="86" t="str">
        <v>souceinfo</v>
      </c>
      <c r="B474" s="237">
        <v>473</v>
      </c>
      <c r="C474" s="86" t="s">
        <v>1118</v>
      </c>
      <c r="D474" s="239">
        <f>COUNTIF($C$1:$C474,C474)</f>
        <v>6</v>
      </c>
      <c r="E474" s="239" t="str">
        <f t="shared" si="27"/>
        <v>Online activity (one or more times per week)6</v>
      </c>
      <c r="F474" s="86" t="s">
        <v>1129</v>
      </c>
      <c r="G474" s="240">
        <v>0.51534351811436052</v>
      </c>
      <c r="H474" s="243">
        <v>100.04115930988024</v>
      </c>
    </row>
    <row r="475" spans="1:8">
      <c r="A475" s="86" t="str">
        <v>searchengine</v>
      </c>
      <c r="B475" s="237">
        <v>474</v>
      </c>
      <c r="C475" s="86" t="s">
        <v>1118</v>
      </c>
      <c r="D475" s="239">
        <f>COUNTIF($C$1:$C475,C475)</f>
        <v>7</v>
      </c>
      <c r="E475" s="239" t="str">
        <f t="shared" si="27"/>
        <v>Online activity (one or more times per week)7</v>
      </c>
      <c r="F475" s="86" t="s">
        <v>1131</v>
      </c>
      <c r="G475" s="240">
        <v>0.80847992143168945</v>
      </c>
      <c r="H475" s="243">
        <v>100.11550343455953</v>
      </c>
    </row>
    <row r="476" spans="1:8">
      <c r="A476" s="86" t="str">
        <v>res_cars</v>
      </c>
      <c r="B476" s="237">
        <v>475</v>
      </c>
      <c r="C476" s="86" t="s">
        <v>1133</v>
      </c>
      <c r="D476" s="239">
        <f>COUNTIF($C$1:$C476,C476)</f>
        <v>1</v>
      </c>
      <c r="E476" s="239" t="str">
        <f t="shared" si="27"/>
        <v>Researched the last purchase online before buying1</v>
      </c>
      <c r="F476" s="86" t="s">
        <v>1134</v>
      </c>
      <c r="G476" s="240">
        <v>0.49276107594936702</v>
      </c>
      <c r="H476" s="243">
        <v>100.01083624208158</v>
      </c>
    </row>
    <row r="477" spans="1:8">
      <c r="A477" s="86" t="str">
        <v>res_tech</v>
      </c>
      <c r="B477" s="237">
        <v>476</v>
      </c>
      <c r="C477" s="86" t="s">
        <v>1133</v>
      </c>
      <c r="D477" s="239">
        <f>COUNTIF($C$1:$C477,C477)</f>
        <v>2</v>
      </c>
      <c r="E477" s="239" t="str">
        <f t="shared" si="27"/>
        <v>Researched the last purchase online before buying2</v>
      </c>
      <c r="F477" s="86" t="s">
        <v>1136</v>
      </c>
      <c r="G477" s="240">
        <v>0.72199814491488434</v>
      </c>
      <c r="H477" s="243">
        <v>100.19614273516852</v>
      </c>
    </row>
    <row r="478" spans="1:8">
      <c r="A478" s="86" t="str">
        <v>res_tickets</v>
      </c>
      <c r="B478" s="237">
        <v>477</v>
      </c>
      <c r="C478" s="86" t="s">
        <v>1133</v>
      </c>
      <c r="D478" s="239">
        <f>COUNTIF($C$1:$C478,C478)</f>
        <v>3</v>
      </c>
      <c r="E478" s="239" t="str">
        <f t="shared" si="27"/>
        <v>Researched the last purchase online before buying3</v>
      </c>
      <c r="F478" s="86" t="s">
        <v>1138</v>
      </c>
      <c r="G478" s="240">
        <v>0.72638984068092527</v>
      </c>
      <c r="H478" s="243">
        <v>100.24832524685941</v>
      </c>
    </row>
    <row r="479" spans="1:8">
      <c r="A479" s="86" t="str">
        <v>res_clothes</v>
      </c>
      <c r="B479" s="237">
        <v>478</v>
      </c>
      <c r="C479" s="86" t="s">
        <v>1133</v>
      </c>
      <c r="D479" s="239">
        <f>COUNTIF($C$1:$C479,C479)</f>
        <v>4</v>
      </c>
      <c r="E479" s="239" t="str">
        <f t="shared" si="27"/>
        <v>Researched the last purchase online before buying4</v>
      </c>
      <c r="F479" s="86" t="s">
        <v>1140</v>
      </c>
      <c r="G479" s="240">
        <v>0.58857791357485811</v>
      </c>
      <c r="H479" s="243">
        <v>100.14364926389401</v>
      </c>
    </row>
    <row r="480" spans="1:8">
      <c r="A480" s="86" t="str">
        <v>res_groceries</v>
      </c>
      <c r="B480" s="237">
        <v>479</v>
      </c>
      <c r="C480" s="86" t="s">
        <v>1133</v>
      </c>
      <c r="D480" s="239">
        <f>COUNTIF($C$1:$C480,C480)</f>
        <v>5</v>
      </c>
      <c r="E480" s="239" t="str">
        <f t="shared" si="27"/>
        <v>Researched the last purchase online before buying5</v>
      </c>
      <c r="F480" s="86" t="s">
        <v>1142</v>
      </c>
      <c r="G480" s="240">
        <v>0.33217726975120021</v>
      </c>
      <c r="H480" s="243">
        <v>99.950392440499186</v>
      </c>
    </row>
    <row r="481" spans="1:8">
      <c r="A481" s="86" t="str">
        <v>res_holidays</v>
      </c>
      <c r="B481" s="237">
        <v>480</v>
      </c>
      <c r="C481" s="86" t="s">
        <v>1133</v>
      </c>
      <c r="D481" s="239">
        <f>COUNTIF($C$1:$C481,C481)</f>
        <v>6</v>
      </c>
      <c r="E481" s="239" t="str">
        <f t="shared" si="27"/>
        <v>Researched the last purchase online before buying6</v>
      </c>
      <c r="F481" s="86" t="s">
        <v>1144</v>
      </c>
      <c r="G481" s="240">
        <v>0.78390751855085106</v>
      </c>
      <c r="H481" s="243">
        <v>100.16078569416555</v>
      </c>
    </row>
    <row r="482" spans="1:8">
      <c r="A482" s="86" t="str">
        <v>res_domesticappl</v>
      </c>
      <c r="B482" s="237">
        <v>481</v>
      </c>
      <c r="C482" s="86" t="s">
        <v>1133</v>
      </c>
      <c r="D482" s="239">
        <f>COUNTIF($C$1:$C482,C482)</f>
        <v>7</v>
      </c>
      <c r="E482" s="239" t="str">
        <f t="shared" si="27"/>
        <v>Researched the last purchase online before buying7</v>
      </c>
      <c r="F482" s="86" t="s">
        <v>1146</v>
      </c>
      <c r="G482" s="240">
        <v>0.67189824312527269</v>
      </c>
      <c r="H482" s="243">
        <v>100.12365755587282</v>
      </c>
    </row>
    <row r="483" spans="1:8">
      <c r="A483" s="86" t="str">
        <v>res_luxurygoods</v>
      </c>
      <c r="B483" s="237">
        <v>482</v>
      </c>
      <c r="C483" s="86" t="s">
        <v>1133</v>
      </c>
      <c r="D483" s="239">
        <f>COUNTIF($C$1:$C483,C483)</f>
        <v>8</v>
      </c>
      <c r="E483" s="239" t="str">
        <f t="shared" si="27"/>
        <v>Researched the last purchase online before buying8</v>
      </c>
      <c r="F483" s="86" t="s">
        <v>1148</v>
      </c>
      <c r="G483" s="240">
        <v>0.65450065473592323</v>
      </c>
      <c r="H483" s="243">
        <v>100.17503699003134</v>
      </c>
    </row>
    <row r="484" spans="1:8">
      <c r="A484" s="86" t="str">
        <v>res_music</v>
      </c>
      <c r="B484" s="237">
        <v>483</v>
      </c>
      <c r="C484" s="86" t="s">
        <v>1133</v>
      </c>
      <c r="D484" s="239">
        <f>COUNTIF($C$1:$C484,C484)</f>
        <v>9</v>
      </c>
      <c r="E484" s="239" t="str">
        <f t="shared" si="27"/>
        <v>Researched the last purchase online before buying9</v>
      </c>
      <c r="F484" s="86" t="s">
        <v>1150</v>
      </c>
      <c r="G484" s="240">
        <v>0.78509995635093854</v>
      </c>
      <c r="H484" s="243">
        <v>100.18896434379943</v>
      </c>
    </row>
    <row r="485" spans="1:8">
      <c r="A485" s="86" t="str">
        <v>res_finance</v>
      </c>
      <c r="B485" s="237">
        <v>484</v>
      </c>
      <c r="C485" s="86" t="s">
        <v>1133</v>
      </c>
      <c r="D485" s="239">
        <f>COUNTIF($C$1:$C485,C485)</f>
        <v>10</v>
      </c>
      <c r="E485" s="239" t="str">
        <f t="shared" si="27"/>
        <v>Researched the last purchase online before buying10</v>
      </c>
      <c r="F485" s="86" t="s">
        <v>1152</v>
      </c>
      <c r="G485" s="240">
        <v>0.73277929943256237</v>
      </c>
      <c r="H485" s="243">
        <v>100.16747241436748</v>
      </c>
    </row>
    <row r="486" spans="1:8">
      <c r="A486" s="86" t="str">
        <v>res_groomingprod</v>
      </c>
      <c r="B486" s="237">
        <v>485</v>
      </c>
      <c r="C486" s="86" t="s">
        <v>1133</v>
      </c>
      <c r="D486" s="239">
        <f>COUNTIF($C$1:$C486,C486)</f>
        <v>11</v>
      </c>
      <c r="E486" s="239" t="str">
        <f t="shared" si="27"/>
        <v>Researched the last purchase online before buying11</v>
      </c>
      <c r="F486" s="86" t="s">
        <v>1154</v>
      </c>
      <c r="G486" s="240">
        <v>0.48549088825840242</v>
      </c>
      <c r="H486" s="243">
        <v>100.20439863863169</v>
      </c>
    </row>
    <row r="487" spans="1:8">
      <c r="A487" s="86" t="str">
        <v>res_alcohol</v>
      </c>
      <c r="B487" s="237">
        <v>486</v>
      </c>
      <c r="C487" s="86" t="s">
        <v>1133</v>
      </c>
      <c r="D487" s="239">
        <f>COUNTIF($C$1:$C487,C487)</f>
        <v>12</v>
      </c>
      <c r="E487" s="239" t="str">
        <f t="shared" si="27"/>
        <v>Researched the last purchase online before buying12</v>
      </c>
      <c r="F487" s="86" t="s">
        <v>1156</v>
      </c>
      <c r="G487" s="240">
        <v>0.27038258402444343</v>
      </c>
      <c r="H487" s="243">
        <v>100.08006171809227</v>
      </c>
    </row>
    <row r="488" spans="1:8">
      <c r="A488" s="86" t="str">
        <v>res_gaming</v>
      </c>
      <c r="B488" s="237">
        <v>487</v>
      </c>
      <c r="C488" s="86" t="s">
        <v>1133</v>
      </c>
      <c r="D488" s="239">
        <f>COUNTIF($C$1:$C488,C488)</f>
        <v>13</v>
      </c>
      <c r="E488" s="239" t="str">
        <f t="shared" si="27"/>
        <v>Researched the last purchase online before buying13</v>
      </c>
      <c r="F488" s="86" t="s">
        <v>1158</v>
      </c>
      <c r="G488" s="240">
        <v>0.73832234831951116</v>
      </c>
      <c r="H488" s="243">
        <v>100.19224149217851</v>
      </c>
    </row>
    <row r="489" spans="1:8">
      <c r="A489" s="86" t="str">
        <v>res_sportsequip</v>
      </c>
      <c r="B489" s="237">
        <v>488</v>
      </c>
      <c r="C489" s="86" t="s">
        <v>1133</v>
      </c>
      <c r="D489" s="239">
        <f>COUNTIF($C$1:$C489,C489)</f>
        <v>14</v>
      </c>
      <c r="E489" s="239" t="str">
        <f t="shared" si="27"/>
        <v>Researched the last purchase online before buying14</v>
      </c>
      <c r="F489" s="86" t="s">
        <v>1160</v>
      </c>
      <c r="G489" s="240">
        <v>0.59834826494980353</v>
      </c>
      <c r="H489" s="243">
        <v>99.925587196819848</v>
      </c>
    </row>
    <row r="490" spans="1:8">
      <c r="A490" s="86" t="str">
        <v>res_diy</v>
      </c>
      <c r="B490" s="237">
        <v>489</v>
      </c>
      <c r="C490" s="86" t="s">
        <v>1133</v>
      </c>
      <c r="D490" s="239">
        <f>COUNTIF($C$1:$C490,C490)</f>
        <v>15</v>
      </c>
      <c r="E490" s="239" t="str">
        <f t="shared" si="27"/>
        <v>Researched the last purchase online before buying15</v>
      </c>
      <c r="F490" s="86" t="s">
        <v>1162</v>
      </c>
      <c r="G490" s="240">
        <v>0.50479632256656481</v>
      </c>
      <c r="H490" s="243">
        <v>100.08287526432605</v>
      </c>
    </row>
    <row r="491" spans="1:8">
      <c r="A491" s="86" t="str">
        <v>pur_onl_cars</v>
      </c>
      <c r="B491" s="237">
        <v>490</v>
      </c>
      <c r="C491" s="86" t="s">
        <v>1164</v>
      </c>
      <c r="D491" s="239">
        <f>COUNTIF($C$1:$C491,C491)</f>
        <v>1</v>
      </c>
      <c r="E491" s="239" t="str">
        <f t="shared" si="27"/>
        <v>Bought the last purchase online using any device1</v>
      </c>
      <c r="F491" s="86" t="s">
        <v>1134</v>
      </c>
      <c r="G491" s="240">
        <v>9.3638040157136615E-2</v>
      </c>
      <c r="H491" s="243">
        <v>100.14793232729563</v>
      </c>
    </row>
    <row r="492" spans="1:8">
      <c r="A492" s="86" t="str">
        <v>pur_onl_tech</v>
      </c>
      <c r="B492" s="237">
        <v>491</v>
      </c>
      <c r="C492" s="86" t="s">
        <v>1164</v>
      </c>
      <c r="D492" s="239">
        <f>COUNTIF($C$1:$C492,C492)</f>
        <v>2</v>
      </c>
      <c r="E492" s="239" t="str">
        <f t="shared" si="27"/>
        <v>Bought the last purchase online using any device2</v>
      </c>
      <c r="F492" s="86" t="s">
        <v>1136</v>
      </c>
      <c r="G492" s="240">
        <v>0.4452564382365779</v>
      </c>
      <c r="H492" s="243">
        <v>100.17826500362092</v>
      </c>
    </row>
    <row r="493" spans="1:8">
      <c r="A493" s="130" t="str">
        <v>pur_onl_tickets</v>
      </c>
      <c r="B493" s="237">
        <v>492</v>
      </c>
      <c r="C493" s="130" t="s">
        <v>1164</v>
      </c>
      <c r="D493" s="239">
        <f>COUNTIF($C$1:$C493,C493)</f>
        <v>3</v>
      </c>
      <c r="E493" s="239" t="str">
        <f t="shared" si="27"/>
        <v>Bought the last purchase online using any device3</v>
      </c>
      <c r="F493" s="130" t="s">
        <v>1138</v>
      </c>
      <c r="G493" s="241">
        <v>0.38316870362287214</v>
      </c>
      <c r="H493" s="244">
        <v>99.982148824864055</v>
      </c>
    </row>
    <row r="494" spans="1:8">
      <c r="A494" s="130" t="str">
        <v>pur_onl_clothes</v>
      </c>
      <c r="B494" s="237">
        <v>493</v>
      </c>
      <c r="C494" s="130" t="s">
        <v>1164</v>
      </c>
      <c r="D494" s="239">
        <f>COUNTIF($C$1:$C494,C494)</f>
        <v>4</v>
      </c>
      <c r="E494" s="239" t="str">
        <f t="shared" si="27"/>
        <v>Bought the last purchase online using any device4</v>
      </c>
      <c r="F494" s="130" t="s">
        <v>1140</v>
      </c>
      <c r="G494" s="241">
        <v>0.41781454604975987</v>
      </c>
      <c r="H494" s="244">
        <v>100.08351213114098</v>
      </c>
    </row>
    <row r="495" spans="1:8">
      <c r="A495" s="130" t="str">
        <v>pur_onl_groceries</v>
      </c>
      <c r="B495" s="237">
        <v>494</v>
      </c>
      <c r="C495" s="130" t="s">
        <v>1164</v>
      </c>
      <c r="D495" s="239">
        <f>COUNTIF($C$1:$C495,C495)</f>
        <v>5</v>
      </c>
      <c r="E495" s="239" t="str">
        <f t="shared" si="27"/>
        <v>Bought the last purchase online using any device5</v>
      </c>
      <c r="F495" s="130" t="s">
        <v>1142</v>
      </c>
      <c r="G495" s="241">
        <v>0.21590833697075515</v>
      </c>
      <c r="H495" s="244">
        <v>99.939579590674995</v>
      </c>
    </row>
    <row r="496" spans="1:8">
      <c r="A496" s="130" t="str">
        <v>pur_onl_holidays</v>
      </c>
      <c r="B496" s="237">
        <v>495</v>
      </c>
      <c r="C496" s="130" t="s">
        <v>1164</v>
      </c>
      <c r="D496" s="239">
        <f>COUNTIF($C$1:$C496,C496)</f>
        <v>6</v>
      </c>
      <c r="E496" s="239" t="str">
        <f t="shared" si="27"/>
        <v>Bought the last purchase online using any device6</v>
      </c>
      <c r="F496" s="130" t="s">
        <v>1144</v>
      </c>
      <c r="G496" s="241">
        <v>0.46033844391095596</v>
      </c>
      <c r="H496" s="244">
        <v>100.06153410284774</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0.37160868616324755</v>
      </c>
      <c r="H497" s="244">
        <v>99.93472504905003</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0.19554992361414233</v>
      </c>
      <c r="H498" s="244">
        <v>100.19762856639996</v>
      </c>
    </row>
    <row r="499" spans="1:8">
      <c r="A499" s="130" t="str">
        <v>pur_onl_music</v>
      </c>
      <c r="B499" s="237">
        <v>498</v>
      </c>
      <c r="C499" s="130" t="s">
        <v>1164</v>
      </c>
      <c r="D499" s="239">
        <f>COUNTIF($C$1:$C499,C499)</f>
        <v>9</v>
      </c>
      <c r="E499" s="239" t="str">
        <f t="shared" si="27"/>
        <v>Bought the last purchase online using any device9</v>
      </c>
      <c r="F499" s="130" t="s">
        <v>1150</v>
      </c>
      <c r="G499" s="241">
        <v>0.40987347228284587</v>
      </c>
      <c r="H499" s="244">
        <v>100.06891421093793</v>
      </c>
    </row>
    <row r="500" spans="1:8">
      <c r="A500" s="130" t="str">
        <v>pur_onl_finance</v>
      </c>
      <c r="B500" s="237">
        <v>499</v>
      </c>
      <c r="C500" s="130" t="s">
        <v>1164</v>
      </c>
      <c r="D500" s="239">
        <f>COUNTIF($C$1:$C500,C500)</f>
        <v>10</v>
      </c>
      <c r="E500" s="239" t="str">
        <f t="shared" si="27"/>
        <v>Bought the last purchase online using any device10</v>
      </c>
      <c r="F500" s="130" t="s">
        <v>1152</v>
      </c>
      <c r="G500" s="241">
        <v>0.46327749890877351</v>
      </c>
      <c r="H500" s="244">
        <v>99.997496511267272</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0.27221513531209079</v>
      </c>
      <c r="H501" s="244">
        <v>100.43931014163137</v>
      </c>
    </row>
    <row r="502" spans="1:8">
      <c r="A502" s="130" t="str">
        <v>pur_onl_alcohol</v>
      </c>
      <c r="B502" s="237">
        <v>501</v>
      </c>
      <c r="C502" s="130" t="s">
        <v>1164</v>
      </c>
      <c r="D502" s="239">
        <f>COUNTIF($C$1:$C502,C502)</f>
        <v>12</v>
      </c>
      <c r="E502" s="239" t="str">
        <f t="shared" si="27"/>
        <v>Bought the last purchase online using any device12</v>
      </c>
      <c r="F502" s="130" t="s">
        <v>1156</v>
      </c>
      <c r="G502" s="241">
        <v>0.13432043867306853</v>
      </c>
      <c r="H502" s="244">
        <v>99.771637151914646</v>
      </c>
    </row>
    <row r="503" spans="1:8">
      <c r="A503" s="130" t="str">
        <v>pur_onl_gaming</v>
      </c>
      <c r="B503" s="237">
        <v>502</v>
      </c>
      <c r="C503" s="130" t="s">
        <v>1164</v>
      </c>
      <c r="D503" s="239">
        <f>COUNTIF($C$1:$C503,C503)</f>
        <v>13</v>
      </c>
      <c r="E503" s="239" t="str">
        <f t="shared" si="27"/>
        <v>Bought the last purchase online using any device13</v>
      </c>
      <c r="F503" s="130" t="s">
        <v>1158</v>
      </c>
      <c r="G503" s="241">
        <v>0.26233429725010921</v>
      </c>
      <c r="H503" s="244">
        <v>100.21614071379045</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0.25405783500654733</v>
      </c>
      <c r="H504" s="244">
        <v>100.11866046923863</v>
      </c>
    </row>
    <row r="505" spans="1:8">
      <c r="A505" s="130" t="str">
        <v>pur_onl_diy</v>
      </c>
      <c r="B505" s="237">
        <v>504</v>
      </c>
      <c r="C505" s="130" t="s">
        <v>1164</v>
      </c>
      <c r="D505" s="239">
        <f>COUNTIF($C$1:$C505,C505)</f>
        <v>15</v>
      </c>
      <c r="E505" s="239" t="str">
        <f t="shared" si="27"/>
        <v>Bought the last purchase online using any device15</v>
      </c>
      <c r="F505" s="130" t="s">
        <v>1162</v>
      </c>
      <c r="G505" s="241">
        <v>0.23114513312963772</v>
      </c>
      <c r="H505" s="244">
        <v>100.04712942408646</v>
      </c>
    </row>
    <row r="506" spans="1:8">
      <c r="A506" s="130" t="str">
        <v>site_airbnb</v>
      </c>
      <c r="B506" s="237">
        <v>505</v>
      </c>
      <c r="C506" s="130" t="s">
        <v>1180</v>
      </c>
      <c r="D506" s="239">
        <f>COUNTIF($C$1:$C506,C506)</f>
        <v>1</v>
      </c>
      <c r="E506" s="239" t="str">
        <f t="shared" si="27"/>
        <v>Favourite web sites1</v>
      </c>
      <c r="F506" s="130" t="s">
        <v>1181</v>
      </c>
      <c r="G506" s="241">
        <v>4.5262821911828899E-2</v>
      </c>
      <c r="H506" s="244">
        <v>99.190153193925539</v>
      </c>
    </row>
    <row r="507" spans="1:8">
      <c r="A507" s="130" t="str">
        <v>site_amazon</v>
      </c>
      <c r="B507" s="237">
        <v>506</v>
      </c>
      <c r="C507" s="130" t="s">
        <v>1180</v>
      </c>
      <c r="D507" s="239">
        <f>COUNTIF($C$1:$C507,C507)</f>
        <v>2</v>
      </c>
      <c r="E507" s="239" t="str">
        <f t="shared" si="27"/>
        <v>Favourite web sites2</v>
      </c>
      <c r="F507" s="130" t="s">
        <v>1183</v>
      </c>
      <c r="G507" s="241">
        <v>0.50354484941073774</v>
      </c>
      <c r="H507" s="244">
        <v>100.24711347909194</v>
      </c>
    </row>
    <row r="508" spans="1:8">
      <c r="A508" s="86" t="str">
        <v>site_itunes</v>
      </c>
      <c r="B508" s="237">
        <v>507</v>
      </c>
      <c r="C508" s="86" t="s">
        <v>1180</v>
      </c>
      <c r="D508" s="239">
        <f>COUNTIF($C$1:$C508,C508)</f>
        <v>3</v>
      </c>
      <c r="E508" s="239" t="str">
        <f t="shared" si="27"/>
        <v>Favourite web sites3</v>
      </c>
      <c r="F508" s="86" t="s">
        <v>1185</v>
      </c>
      <c r="G508" s="240">
        <v>5.5102738978611968E-2</v>
      </c>
      <c r="H508" s="243">
        <v>99.930575435462828</v>
      </c>
    </row>
    <row r="509" spans="1:8">
      <c r="A509" s="86" t="str">
        <v>site_argos</v>
      </c>
      <c r="B509" s="237">
        <v>508</v>
      </c>
      <c r="C509" s="86" t="s">
        <v>1180</v>
      </c>
      <c r="D509" s="239">
        <f>COUNTIF($C$1:$C509,C509)</f>
        <v>4</v>
      </c>
      <c r="E509" s="239" t="str">
        <f t="shared" si="27"/>
        <v>Favourite web sites4</v>
      </c>
      <c r="F509" s="86" t="s">
        <v>1187</v>
      </c>
      <c r="G509" s="240">
        <v>0.14398079441292014</v>
      </c>
      <c r="H509" s="243">
        <v>100.80511722296362</v>
      </c>
    </row>
    <row r="510" spans="1:8">
      <c r="A510" s="86" t="str">
        <v>site_asos</v>
      </c>
      <c r="B510" s="237">
        <v>509</v>
      </c>
      <c r="C510" s="86" t="s">
        <v>1180</v>
      </c>
      <c r="D510" s="239">
        <f>COUNTIF($C$1:$C510,C510)</f>
        <v>5</v>
      </c>
      <c r="E510" s="239" t="str">
        <f t="shared" si="27"/>
        <v>Favourite web sites5</v>
      </c>
      <c r="F510" s="86" t="s">
        <v>1189</v>
      </c>
      <c r="G510" s="240">
        <v>7.23420449585334E-2</v>
      </c>
      <c r="H510" s="243">
        <v>100.29134925157427</v>
      </c>
    </row>
    <row r="511" spans="1:8">
      <c r="A511" s="86" t="str">
        <v>site_audible</v>
      </c>
      <c r="B511" s="237">
        <v>510</v>
      </c>
      <c r="C511" s="86" t="s">
        <v>1180</v>
      </c>
      <c r="D511" s="239">
        <f>COUNTIF($C$1:$C511,C511)</f>
        <v>6</v>
      </c>
      <c r="E511" s="239" t="str">
        <f t="shared" si="27"/>
        <v>Favourite web sites6</v>
      </c>
      <c r="F511" s="86" t="s">
        <v>1191</v>
      </c>
      <c r="G511" s="240">
        <v>3.1404299432562205E-2</v>
      </c>
      <c r="H511" s="243">
        <v>100.56218885269254</v>
      </c>
    </row>
    <row r="512" spans="1:8">
      <c r="A512" s="86" t="str">
        <v>site_autotrader</v>
      </c>
      <c r="B512" s="237">
        <v>511</v>
      </c>
      <c r="C512" s="86" t="s">
        <v>1180</v>
      </c>
      <c r="D512" s="239">
        <f>COUNTIF($C$1:$C512,C512)</f>
        <v>7</v>
      </c>
      <c r="E512" s="239" t="str">
        <f t="shared" si="27"/>
        <v>Favourite web sites7</v>
      </c>
      <c r="F512" s="86" t="s">
        <v>1193</v>
      </c>
      <c r="G512" s="240">
        <v>3.4366106503710171E-2</v>
      </c>
      <c r="H512" s="243">
        <v>99.963624999090399</v>
      </c>
    </row>
    <row r="513" spans="1:8">
      <c r="A513" s="86" t="str">
        <v>site_bbcgoodfood</v>
      </c>
      <c r="B513" s="237">
        <v>512</v>
      </c>
      <c r="C513" s="86" t="s">
        <v>1180</v>
      </c>
      <c r="D513" s="239">
        <f>COUNTIF($C$1:$C513,C513)</f>
        <v>8</v>
      </c>
      <c r="E513" s="239" t="str">
        <f t="shared" si="27"/>
        <v>Favourite web sites8</v>
      </c>
      <c r="F513" s="86" t="s">
        <v>1195</v>
      </c>
      <c r="G513" s="240">
        <v>0.10366690309908339</v>
      </c>
      <c r="H513" s="243">
        <v>100.08302602448593</v>
      </c>
    </row>
    <row r="514" spans="1:8">
      <c r="A514" s="86" t="str">
        <v>site_bbcnews</v>
      </c>
      <c r="B514" s="237">
        <v>513</v>
      </c>
      <c r="C514" s="86" t="s">
        <v>1180</v>
      </c>
      <c r="D514" s="239">
        <f>COUNTIF($C$1:$C514,C514)</f>
        <v>9</v>
      </c>
      <c r="E514" s="239" t="str">
        <f t="shared" si="27"/>
        <v>Favourite web sites9</v>
      </c>
      <c r="F514" s="86" t="s">
        <v>1197</v>
      </c>
      <c r="G514" s="240">
        <v>0.26868021606285464</v>
      </c>
      <c r="H514" s="243">
        <v>99.986114884664602</v>
      </c>
    </row>
    <row r="515" spans="1:8">
      <c r="A515" s="86" t="str">
        <v>site_bbcsport</v>
      </c>
      <c r="B515" s="237">
        <v>514</v>
      </c>
      <c r="C515" s="86" t="s">
        <v>1180</v>
      </c>
      <c r="D515" s="239">
        <f>COUNTIF($C$1:$C515,C515)</f>
        <v>10</v>
      </c>
      <c r="E515" s="239" t="str">
        <f t="shared" ref="E515:E578" si="28">C515&amp;D515</f>
        <v>Favourite web sites10</v>
      </c>
      <c r="F515" s="86" t="s">
        <v>1199</v>
      </c>
      <c r="G515" s="240">
        <v>0.15132982322130073</v>
      </c>
      <c r="H515" s="243">
        <v>99.831618610479779</v>
      </c>
    </row>
    <row r="516" spans="1:8">
      <c r="A516" s="86" t="str">
        <v>site_bet365</v>
      </c>
      <c r="B516" s="237">
        <v>515</v>
      </c>
      <c r="C516" s="86" t="s">
        <v>1180</v>
      </c>
      <c r="D516" s="239">
        <f>COUNTIF($C$1:$C516,C516)</f>
        <v>11</v>
      </c>
      <c r="E516" s="239" t="str">
        <f t="shared" si="28"/>
        <v>Favourite web sites11</v>
      </c>
      <c r="F516" s="86" t="s">
        <v>1201</v>
      </c>
      <c r="G516" s="240">
        <v>2.5581787429070274E-2</v>
      </c>
      <c r="H516" s="243">
        <v>99.996879689114834</v>
      </c>
    </row>
    <row r="517" spans="1:8">
      <c r="A517" s="86" t="str">
        <v>site_bing</v>
      </c>
      <c r="B517" s="237">
        <v>516</v>
      </c>
      <c r="C517" s="86" t="s">
        <v>1180</v>
      </c>
      <c r="D517" s="239">
        <f>COUNTIF($C$1:$C517,C517)</f>
        <v>12</v>
      </c>
      <c r="E517" s="239" t="str">
        <f t="shared" si="28"/>
        <v>Favourite web sites12</v>
      </c>
      <c r="F517" s="86" t="s">
        <v>1203</v>
      </c>
      <c r="G517" s="240">
        <v>2.0427869925796597E-2</v>
      </c>
      <c r="H517" s="243">
        <v>100.72146253713632</v>
      </c>
    </row>
    <row r="518" spans="1:8">
      <c r="A518" s="86" t="str">
        <v>site_boots</v>
      </c>
      <c r="B518" s="237">
        <v>517</v>
      </c>
      <c r="C518" s="86" t="s">
        <v>1180</v>
      </c>
      <c r="D518" s="239">
        <f>COUNTIF($C$1:$C518,C518)</f>
        <v>13</v>
      </c>
      <c r="E518" s="239" t="str">
        <f t="shared" si="28"/>
        <v>Favourite web sites13</v>
      </c>
      <c r="F518" s="86" t="s">
        <v>1205</v>
      </c>
      <c r="G518" s="240">
        <v>0.10806509166302924</v>
      </c>
      <c r="H518" s="243">
        <v>100.41378163422048</v>
      </c>
    </row>
    <row r="519" spans="1:8">
      <c r="A519" s="86" t="str">
        <v>site_buzzfeed</v>
      </c>
      <c r="B519" s="237">
        <v>518</v>
      </c>
      <c r="C519" s="86" t="s">
        <v>1180</v>
      </c>
      <c r="D519" s="239">
        <f>COUNTIF($C$1:$C519,C519)</f>
        <v>14</v>
      </c>
      <c r="E519" s="239" t="str">
        <f t="shared" si="28"/>
        <v>Favourite web sites14</v>
      </c>
      <c r="F519" s="86" t="s">
        <v>1207</v>
      </c>
      <c r="G519" s="240">
        <v>3.3991488432998693E-2</v>
      </c>
      <c r="H519" s="243">
        <v>99.808248460078488</v>
      </c>
    </row>
    <row r="520" spans="1:8">
      <c r="A520" s="86" t="str">
        <v>site_carphonewarehouse</v>
      </c>
      <c r="B520" s="237">
        <v>519</v>
      </c>
      <c r="C520" s="86" t="s">
        <v>1180</v>
      </c>
      <c r="D520" s="239">
        <f>COUNTIF($C$1:$C520,C520)</f>
        <v>15</v>
      </c>
      <c r="E520" s="239" t="str">
        <f t="shared" si="28"/>
        <v>Favourite web sites15</v>
      </c>
      <c r="F520" s="86" t="s">
        <v>1209</v>
      </c>
      <c r="G520" s="240">
        <v>1.7707660410301179E-2</v>
      </c>
      <c r="H520" s="243">
        <v>99.665362967290392</v>
      </c>
    </row>
    <row r="521" spans="1:8">
      <c r="A521" s="86" t="str">
        <v>site_comparethemarket</v>
      </c>
      <c r="B521" s="237">
        <v>520</v>
      </c>
      <c r="C521" s="86" t="s">
        <v>1180</v>
      </c>
      <c r="D521" s="239">
        <f>COUNTIF($C$1:$C521,C521)</f>
        <v>16</v>
      </c>
      <c r="E521" s="239" t="str">
        <f t="shared" si="28"/>
        <v>Favourite web sites16</v>
      </c>
      <c r="F521" s="86" t="s">
        <v>1211</v>
      </c>
      <c r="G521" s="240">
        <v>6.6955150589262324E-2</v>
      </c>
      <c r="H521" s="243">
        <v>100.27590382589717</v>
      </c>
    </row>
    <row r="522" spans="1:8">
      <c r="A522" s="86" t="str">
        <v>site_confused</v>
      </c>
      <c r="B522" s="237">
        <v>521</v>
      </c>
      <c r="C522" s="86" t="s">
        <v>1180</v>
      </c>
      <c r="D522" s="239">
        <f>COUNTIF($C$1:$C522,C522)</f>
        <v>17</v>
      </c>
      <c r="E522" s="239" t="str">
        <f t="shared" si="28"/>
        <v>Favourite web sites17</v>
      </c>
      <c r="F522" s="86" t="s">
        <v>1213</v>
      </c>
      <c r="G522" s="240">
        <v>2.691761239633348E-2</v>
      </c>
      <c r="H522" s="243">
        <v>100.05819722430005</v>
      </c>
    </row>
    <row r="523" spans="1:8">
      <c r="A523" s="86" t="str">
        <v>site_currys</v>
      </c>
      <c r="B523" s="237">
        <v>522</v>
      </c>
      <c r="C523" s="86" t="s">
        <v>1180</v>
      </c>
      <c r="D523" s="239">
        <f>COUNTIF($C$1:$C523,C523)</f>
        <v>18</v>
      </c>
      <c r="E523" s="239" t="str">
        <f t="shared" si="28"/>
        <v>Favourite web sites18</v>
      </c>
      <c r="F523" s="86" t="s">
        <v>1215</v>
      </c>
      <c r="G523" s="240">
        <v>6.1941455696202539E-2</v>
      </c>
      <c r="H523" s="243">
        <v>100.50015678246062</v>
      </c>
    </row>
    <row r="524" spans="1:8">
      <c r="A524" s="86" t="str">
        <v>site_digitalspy</v>
      </c>
      <c r="B524" s="237">
        <v>523</v>
      </c>
      <c r="C524" s="86" t="s">
        <v>1180</v>
      </c>
      <c r="D524" s="239">
        <f>COUNTIF($C$1:$C524,C524)</f>
        <v>19</v>
      </c>
      <c r="E524" s="239" t="str">
        <f t="shared" si="28"/>
        <v>Favourite web sites19</v>
      </c>
      <c r="F524" s="86" t="s">
        <v>1217</v>
      </c>
      <c r="G524" s="240">
        <v>2.0769478393714534E-2</v>
      </c>
      <c r="H524" s="243">
        <v>98.956713782195692</v>
      </c>
    </row>
    <row r="525" spans="1:8">
      <c r="A525" s="86" t="str">
        <v>site_direct</v>
      </c>
      <c r="B525" s="237">
        <v>524</v>
      </c>
      <c r="C525" s="86" t="s">
        <v>1180</v>
      </c>
      <c r="D525" s="239">
        <f>COUNTIF($C$1:$C525,C525)</f>
        <v>20</v>
      </c>
      <c r="E525" s="239" t="str">
        <f t="shared" si="28"/>
        <v>Favourite web sites20</v>
      </c>
      <c r="F525" s="86" t="s">
        <v>1219</v>
      </c>
      <c r="G525" s="240">
        <v>7.3603611959842857E-2</v>
      </c>
      <c r="H525" s="243">
        <v>100.11750575865631</v>
      </c>
    </row>
    <row r="526" spans="1:8">
      <c r="A526" s="86" t="str">
        <v>site_ebay</v>
      </c>
      <c r="B526" s="237">
        <v>525</v>
      </c>
      <c r="C526" s="86" t="s">
        <v>1180</v>
      </c>
      <c r="D526" s="239">
        <f>COUNTIF($C$1:$C526,C526)</f>
        <v>21</v>
      </c>
      <c r="E526" s="239" t="str">
        <f t="shared" si="28"/>
        <v>Favourite web sites21</v>
      </c>
      <c r="F526" s="86" t="s">
        <v>1221</v>
      </c>
      <c r="G526" s="240">
        <v>0.29829872326494983</v>
      </c>
      <c r="H526" s="243">
        <v>100.19614279177978</v>
      </c>
    </row>
    <row r="527" spans="1:8">
      <c r="A527" s="86" t="str">
        <v>site_etsy</v>
      </c>
      <c r="B527" s="237">
        <v>526</v>
      </c>
      <c r="C527" s="86" t="s">
        <v>1180</v>
      </c>
      <c r="D527" s="239">
        <f>COUNTIF($C$1:$C527,C527)</f>
        <v>22</v>
      </c>
      <c r="E527" s="239" t="str">
        <f t="shared" si="28"/>
        <v>Favourite web sites22</v>
      </c>
      <c r="F527" s="86" t="s">
        <v>1223</v>
      </c>
      <c r="G527" s="240">
        <v>6.6554288520296809E-2</v>
      </c>
      <c r="H527" s="243">
        <v>100.74043975157794</v>
      </c>
    </row>
    <row r="528" spans="1:8">
      <c r="A528" s="86" t="str">
        <v>site_expedia</v>
      </c>
      <c r="B528" s="237">
        <v>527</v>
      </c>
      <c r="C528" s="86" t="s">
        <v>1180</v>
      </c>
      <c r="D528" s="239">
        <f>COUNTIF($C$1:$C528,C528)</f>
        <v>23</v>
      </c>
      <c r="E528" s="239" t="str">
        <f t="shared" si="28"/>
        <v>Favourite web sites23</v>
      </c>
      <c r="F528" s="86" t="s">
        <v>1225</v>
      </c>
      <c r="G528" s="240">
        <v>4.0940200785683112E-2</v>
      </c>
      <c r="H528" s="243">
        <v>100.29576564066296</v>
      </c>
    </row>
    <row r="529" spans="1:8">
      <c r="A529" s="86" t="str">
        <v>site_freecycle</v>
      </c>
      <c r="B529" s="237">
        <v>528</v>
      </c>
      <c r="C529" s="86" t="s">
        <v>1180</v>
      </c>
      <c r="D529" s="239">
        <f>COUNTIF($C$1:$C529,C529)</f>
        <v>24</v>
      </c>
      <c r="E529" s="239" t="str">
        <f t="shared" si="28"/>
        <v>Favourite web sites24</v>
      </c>
      <c r="F529" s="86" t="s">
        <v>1227</v>
      </c>
      <c r="G529" s="240">
        <v>2.5890058926233087E-2</v>
      </c>
      <c r="H529" s="243">
        <v>99.366725558072716</v>
      </c>
    </row>
    <row r="530" spans="1:8">
      <c r="A530" s="86" t="str">
        <v>site_game</v>
      </c>
      <c r="B530" s="237">
        <v>529</v>
      </c>
      <c r="C530" s="86" t="s">
        <v>1180</v>
      </c>
      <c r="D530" s="239">
        <f>COUNTIF($C$1:$C530,C530)</f>
        <v>25</v>
      </c>
      <c r="E530" s="239" t="str">
        <f t="shared" si="28"/>
        <v>Favourite web sites25</v>
      </c>
      <c r="F530" s="86" t="s">
        <v>1229</v>
      </c>
      <c r="G530" s="240">
        <v>3.072031863814928E-2</v>
      </c>
      <c r="H530" s="243">
        <v>99.7934688775632</v>
      </c>
    </row>
    <row r="531" spans="1:8">
      <c r="A531" s="86" t="str">
        <v>site_gmail</v>
      </c>
      <c r="B531" s="237">
        <v>530</v>
      </c>
      <c r="C531" s="86" t="s">
        <v>1180</v>
      </c>
      <c r="D531" s="239">
        <f>COUNTIF($C$1:$C531,C531)</f>
        <v>26</v>
      </c>
      <c r="E531" s="239" t="str">
        <f t="shared" si="28"/>
        <v>Favourite web sites26</v>
      </c>
      <c r="F531" s="86" t="s">
        <v>1231</v>
      </c>
      <c r="G531" s="240">
        <v>0.23816482976865996</v>
      </c>
      <c r="H531" s="243">
        <v>100.27968525516636</v>
      </c>
    </row>
    <row r="532" spans="1:8">
      <c r="A532" s="86" t="str">
        <v>site_google</v>
      </c>
      <c r="B532" s="237">
        <v>531</v>
      </c>
      <c r="C532" s="86" t="s">
        <v>1180</v>
      </c>
      <c r="D532" s="239">
        <f>COUNTIF($C$1:$C532,C532)</f>
        <v>27</v>
      </c>
      <c r="E532" s="239" t="str">
        <f t="shared" si="28"/>
        <v>Favourite web sites27</v>
      </c>
      <c r="F532" s="86" t="s">
        <v>1233</v>
      </c>
      <c r="G532" s="240">
        <v>0.4020009821038848</v>
      </c>
      <c r="H532" s="243">
        <v>100.03099436706317</v>
      </c>
    </row>
    <row r="533" spans="1:8">
      <c r="A533" s="86" t="str">
        <v>site_groupon</v>
      </c>
      <c r="B533" s="237">
        <v>532</v>
      </c>
      <c r="C533" s="86" t="s">
        <v>1180</v>
      </c>
      <c r="D533" s="239">
        <f>COUNTIF($C$1:$C533,C533)</f>
        <v>28</v>
      </c>
      <c r="E533" s="239" t="str">
        <f t="shared" si="28"/>
        <v>Favourite web sites28</v>
      </c>
      <c r="F533" s="86" t="s">
        <v>1235</v>
      </c>
      <c r="G533" s="240">
        <v>7.2021551724137933E-2</v>
      </c>
      <c r="H533" s="243">
        <v>99.948912368280091</v>
      </c>
    </row>
    <row r="534" spans="1:8">
      <c r="A534" s="86" t="str">
        <v>site_gumtree</v>
      </c>
      <c r="B534" s="237">
        <v>533</v>
      </c>
      <c r="C534" s="86" t="s">
        <v>1180</v>
      </c>
      <c r="D534" s="239">
        <f>COUNTIF($C$1:$C534,C534)</f>
        <v>29</v>
      </c>
      <c r="E534" s="239" t="str">
        <f t="shared" si="28"/>
        <v>Favourite web sites29</v>
      </c>
      <c r="F534" s="86" t="s">
        <v>1237</v>
      </c>
      <c r="G534" s="240">
        <v>6.8065910082933223E-2</v>
      </c>
      <c r="H534" s="243">
        <v>100.59297513749021</v>
      </c>
    </row>
    <row r="535" spans="1:8">
      <c r="A535" s="86" t="str">
        <v>site_healthline</v>
      </c>
      <c r="B535" s="237">
        <v>534</v>
      </c>
      <c r="C535" s="86" t="s">
        <v>1180</v>
      </c>
      <c r="D535" s="239">
        <f>COUNTIF($C$1:$C535,C535)</f>
        <v>30</v>
      </c>
      <c r="E535" s="239" t="str">
        <f t="shared" si="28"/>
        <v>Favourite web sites30</v>
      </c>
      <c r="F535" s="86" t="s">
        <v>1239</v>
      </c>
      <c r="G535" s="240">
        <v>1.0711752509821038E-2</v>
      </c>
      <c r="H535" s="243">
        <v>99.067455545218024</v>
      </c>
    </row>
    <row r="536" spans="1:8">
      <c r="A536" s="86" t="str">
        <v>site_hotels</v>
      </c>
      <c r="B536" s="237">
        <v>535</v>
      </c>
      <c r="C536" s="86" t="s">
        <v>1180</v>
      </c>
      <c r="D536" s="239">
        <f>COUNTIF($C$1:$C536,C536)</f>
        <v>31</v>
      </c>
      <c r="E536" s="239" t="str">
        <f t="shared" si="28"/>
        <v>Favourite web sites31</v>
      </c>
      <c r="F536" s="86" t="s">
        <v>1241</v>
      </c>
      <c r="G536" s="240">
        <v>3.7517077695329547E-2</v>
      </c>
      <c r="H536" s="243">
        <v>99.781769208027015</v>
      </c>
    </row>
    <row r="537" spans="1:8">
      <c r="A537" s="86" t="str">
        <v>site_hotukdeals</v>
      </c>
      <c r="B537" s="237">
        <v>536</v>
      </c>
      <c r="C537" s="86" t="s">
        <v>1180</v>
      </c>
      <c r="D537" s="239">
        <f>COUNTIF($C$1:$C537,C537)</f>
        <v>32</v>
      </c>
      <c r="E537" s="239" t="str">
        <f t="shared" si="28"/>
        <v>Favourite web sites32</v>
      </c>
      <c r="F537" s="86" t="s">
        <v>1243</v>
      </c>
      <c r="G537" s="240">
        <v>4.4575676560453956E-2</v>
      </c>
      <c r="H537" s="243">
        <v>100.21762693209499</v>
      </c>
    </row>
    <row r="538" spans="1:8">
      <c r="A538" s="86" t="str">
        <v>site_huffingtonpost</v>
      </c>
      <c r="B538" s="237">
        <v>537</v>
      </c>
      <c r="C538" s="86" t="s">
        <v>1180</v>
      </c>
      <c r="D538" s="239">
        <f>COUNTIF($C$1:$C538,C538)</f>
        <v>33</v>
      </c>
      <c r="E538" s="239" t="str">
        <f t="shared" si="28"/>
        <v>Favourite web sites33</v>
      </c>
      <c r="F538" s="86" t="s">
        <v>1245</v>
      </c>
      <c r="G538" s="240">
        <v>2.4974574421649933E-2</v>
      </c>
      <c r="H538" s="243">
        <v>99.786610519409336</v>
      </c>
    </row>
    <row r="539" spans="1:8">
      <c r="A539" s="86" t="str">
        <v>site_hungryhouse</v>
      </c>
      <c r="B539" s="237">
        <v>538</v>
      </c>
      <c r="C539" s="86" t="s">
        <v>1180</v>
      </c>
      <c r="D539" s="239">
        <f>COUNTIF($C$1:$C539,C539)</f>
        <v>34</v>
      </c>
      <c r="E539" s="239" t="str">
        <f t="shared" si="28"/>
        <v>Favourite web sites34</v>
      </c>
      <c r="F539" s="86" t="s">
        <v>1247</v>
      </c>
      <c r="G539" s="240">
        <v>1.2852957223919685E-2</v>
      </c>
      <c r="H539" s="243">
        <v>100.56040146399113</v>
      </c>
    </row>
    <row r="540" spans="1:8">
      <c r="A540" s="86" t="str">
        <v>site_ikea</v>
      </c>
      <c r="B540" s="237">
        <v>539</v>
      </c>
      <c r="C540" s="86" t="s">
        <v>1180</v>
      </c>
      <c r="D540" s="239">
        <f>COUNTIF($C$1:$C540,C540)</f>
        <v>35</v>
      </c>
      <c r="E540" s="239" t="str">
        <f t="shared" si="28"/>
        <v>Favourite web sites35</v>
      </c>
      <c r="F540" s="86" t="s">
        <v>1249</v>
      </c>
      <c r="G540" s="240">
        <v>7.4986632474901796E-2</v>
      </c>
      <c r="H540" s="243">
        <v>100.21517553714298</v>
      </c>
    </row>
    <row r="541" spans="1:8">
      <c r="A541" s="86" t="str">
        <v>site_imdb</v>
      </c>
      <c r="B541" s="237">
        <v>540</v>
      </c>
      <c r="C541" s="86" t="s">
        <v>1180</v>
      </c>
      <c r="D541" s="239">
        <f>COUNTIF($C$1:$C541,C541)</f>
        <v>36</v>
      </c>
      <c r="E541" s="239" t="str">
        <f t="shared" si="28"/>
        <v>Favourite web sites36</v>
      </c>
      <c r="F541" s="86" t="s">
        <v>1251</v>
      </c>
      <c r="G541" s="240">
        <v>5.2353502837189002E-2</v>
      </c>
      <c r="H541" s="243">
        <v>99.926134383881646</v>
      </c>
    </row>
    <row r="542" spans="1:8">
      <c r="A542" s="86" t="str">
        <v>site_jamieoliver</v>
      </c>
      <c r="B542" s="237">
        <v>541</v>
      </c>
      <c r="C542" s="86" t="s">
        <v>1180</v>
      </c>
      <c r="D542" s="239">
        <f>COUNTIF($C$1:$C542,C542)</f>
        <v>37</v>
      </c>
      <c r="E542" s="239" t="str">
        <f t="shared" si="28"/>
        <v>Favourite web sites37</v>
      </c>
      <c r="F542" s="86" t="s">
        <v>1253</v>
      </c>
      <c r="G542" s="240">
        <v>1.942536010475775E-2</v>
      </c>
      <c r="H542" s="243">
        <v>100.05537767742887</v>
      </c>
    </row>
    <row r="543" spans="1:8">
      <c r="A543" s="86" t="str">
        <v>site_johnlewis</v>
      </c>
      <c r="B543" s="237">
        <v>542</v>
      </c>
      <c r="C543" s="86" t="s">
        <v>1180</v>
      </c>
      <c r="D543" s="239">
        <f>COUNTIF($C$1:$C543,C543)</f>
        <v>38</v>
      </c>
      <c r="E543" s="239" t="str">
        <f t="shared" si="28"/>
        <v>Favourite web sites38</v>
      </c>
      <c r="F543" s="86" t="s">
        <v>1255</v>
      </c>
      <c r="G543" s="240">
        <v>7.4897097337407237E-2</v>
      </c>
      <c r="H543" s="243">
        <v>99.136873110302432</v>
      </c>
    </row>
    <row r="544" spans="1:8">
      <c r="A544" s="86" t="str">
        <v>site_justeat</v>
      </c>
      <c r="B544" s="237">
        <v>543</v>
      </c>
      <c r="C544" s="86" t="s">
        <v>1180</v>
      </c>
      <c r="D544" s="239">
        <f>COUNTIF($C$1:$C544,C544)</f>
        <v>39</v>
      </c>
      <c r="E544" s="239" t="str">
        <f t="shared" si="28"/>
        <v>Favourite web sites39</v>
      </c>
      <c r="F544" s="86" t="s">
        <v>1257</v>
      </c>
      <c r="G544" s="240">
        <v>0.11253371890004366</v>
      </c>
      <c r="H544" s="243">
        <v>100.49933260432557</v>
      </c>
    </row>
    <row r="545" spans="1:8">
      <c r="A545" s="86" t="str">
        <v>site_lastminute</v>
      </c>
      <c r="B545" s="237">
        <v>544</v>
      </c>
      <c r="C545" s="86" t="s">
        <v>1180</v>
      </c>
      <c r="D545" s="239">
        <f>COUNTIF($C$1:$C545,C545)</f>
        <v>40</v>
      </c>
      <c r="E545" s="239" t="str">
        <f t="shared" si="28"/>
        <v>Favourite web sites40</v>
      </c>
      <c r="F545" s="86" t="s">
        <v>1259</v>
      </c>
      <c r="G545" s="240">
        <v>2.8945165866433867E-2</v>
      </c>
      <c r="H545" s="243">
        <v>99.907239481047313</v>
      </c>
    </row>
    <row r="546" spans="1:8">
      <c r="A546" s="86" t="str">
        <v>site_marksandspencer</v>
      </c>
      <c r="B546" s="237">
        <v>545</v>
      </c>
      <c r="C546" s="86" t="s">
        <v>1180</v>
      </c>
      <c r="D546" s="239">
        <f>COUNTIF($C$1:$C546,C546)</f>
        <v>41</v>
      </c>
      <c r="E546" s="239" t="str">
        <f t="shared" si="28"/>
        <v>Favourite web sites41</v>
      </c>
      <c r="F546" s="86" t="s">
        <v>1261</v>
      </c>
      <c r="G546" s="240">
        <v>0.11427706241815802</v>
      </c>
      <c r="H546" s="243">
        <v>100.14010138057014</v>
      </c>
    </row>
    <row r="547" spans="1:8">
      <c r="A547" s="86" t="str">
        <v>site_microsoft</v>
      </c>
      <c r="B547" s="237">
        <v>546</v>
      </c>
      <c r="C547" s="86" t="s">
        <v>1180</v>
      </c>
      <c r="D547" s="239">
        <f>COUNTIF($C$1:$C547,C547)</f>
        <v>42</v>
      </c>
      <c r="E547" s="239" t="str">
        <f t="shared" si="28"/>
        <v>Favourite web sites42</v>
      </c>
      <c r="F547" s="86" t="s">
        <v>1263</v>
      </c>
      <c r="G547" s="240">
        <v>7.972599301615016E-2</v>
      </c>
      <c r="H547" s="243">
        <v>99.508741807962494</v>
      </c>
    </row>
    <row r="548" spans="1:8">
      <c r="A548" s="86" t="str">
        <v>site_moneysavingexpert</v>
      </c>
      <c r="B548" s="237">
        <v>547</v>
      </c>
      <c r="C548" s="86" t="s">
        <v>1180</v>
      </c>
      <c r="D548" s="239">
        <f>COUNTIF($C$1:$C548,C548)</f>
        <v>43</v>
      </c>
      <c r="E548" s="239" t="str">
        <f t="shared" si="28"/>
        <v>Favourite web sites43</v>
      </c>
      <c r="F548" s="86" t="s">
        <v>1265</v>
      </c>
      <c r="G548" s="240">
        <v>0.16735677651680486</v>
      </c>
      <c r="H548" s="243">
        <v>100.72622562235117</v>
      </c>
    </row>
    <row r="549" spans="1:8">
      <c r="A549" s="86" t="str">
        <v>site_moneysupermarket</v>
      </c>
      <c r="B549" s="237">
        <v>548</v>
      </c>
      <c r="C549" s="86" t="s">
        <v>1180</v>
      </c>
      <c r="D549" s="239">
        <f>COUNTIF($C$1:$C549,C549)</f>
        <v>44</v>
      </c>
      <c r="E549" s="239" t="str">
        <f t="shared" si="28"/>
        <v>Favourite web sites44</v>
      </c>
      <c r="F549" s="86" t="s">
        <v>1267</v>
      </c>
      <c r="G549" s="240">
        <v>7.5048068529026637E-2</v>
      </c>
      <c r="H549" s="243">
        <v>100.3980572643389</v>
      </c>
    </row>
    <row r="550" spans="1:8">
      <c r="A550" s="86" t="str">
        <v>site_msn</v>
      </c>
      <c r="B550" s="237">
        <v>549</v>
      </c>
      <c r="C550" s="86" t="s">
        <v>1180</v>
      </c>
      <c r="D550" s="239">
        <f>COUNTIF($C$1:$C550,C550)</f>
        <v>45</v>
      </c>
      <c r="E550" s="239" t="str">
        <f t="shared" si="28"/>
        <v>Favourite web sites45</v>
      </c>
      <c r="F550" s="86" t="s">
        <v>1269</v>
      </c>
      <c r="G550" s="240">
        <v>3.3148352247926678E-2</v>
      </c>
      <c r="H550" s="243">
        <v>99.553980455919628</v>
      </c>
    </row>
    <row r="551" spans="1:8">
      <c r="A551" s="86" t="str">
        <v>site_mumsnet</v>
      </c>
      <c r="B551" s="237">
        <v>550</v>
      </c>
      <c r="C551" s="86" t="s">
        <v>1180</v>
      </c>
      <c r="D551" s="239">
        <f>COUNTIF($C$1:$C551,C551)</f>
        <v>46</v>
      </c>
      <c r="E551" s="239" t="str">
        <f t="shared" si="28"/>
        <v>Favourite web sites46</v>
      </c>
      <c r="F551" s="86" t="s">
        <v>1271</v>
      </c>
      <c r="G551" s="240">
        <v>1.9192928852029681E-2</v>
      </c>
      <c r="H551" s="243">
        <v>100.0061778361252</v>
      </c>
    </row>
    <row r="552" spans="1:8">
      <c r="A552" s="86" t="str">
        <v>site_nationallottery</v>
      </c>
      <c r="B552" s="237">
        <v>551</v>
      </c>
      <c r="C552" s="86" t="s">
        <v>1180</v>
      </c>
      <c r="D552" s="239">
        <f>COUNTIF($C$1:$C552,C552)</f>
        <v>47</v>
      </c>
      <c r="E552" s="239" t="str">
        <f t="shared" si="28"/>
        <v>Favourite web sites47</v>
      </c>
      <c r="F552" s="86" t="s">
        <v>1273</v>
      </c>
      <c r="G552" s="240">
        <v>0.10923657791357484</v>
      </c>
      <c r="H552" s="243">
        <v>100.74629051015793</v>
      </c>
    </row>
    <row r="553" spans="1:8">
      <c r="A553" s="86" t="str">
        <v>site_nationalrail</v>
      </c>
      <c r="B553" s="237">
        <v>552</v>
      </c>
      <c r="C553" s="86" t="s">
        <v>1180</v>
      </c>
      <c r="D553" s="239">
        <f>COUNTIF($C$1:$C553,C553)</f>
        <v>48</v>
      </c>
      <c r="E553" s="239" t="str">
        <f t="shared" si="28"/>
        <v>Favourite web sites48</v>
      </c>
      <c r="F553" s="86" t="s">
        <v>1275</v>
      </c>
      <c r="G553" s="240">
        <v>5.1456951113051076E-2</v>
      </c>
      <c r="H553" s="243">
        <v>100.00047095889096</v>
      </c>
    </row>
    <row r="554" spans="1:8">
      <c r="A554" s="86" t="str">
        <v>site_netnums</v>
      </c>
      <c r="B554" s="237">
        <v>553</v>
      </c>
      <c r="C554" s="86" t="s">
        <v>1180</v>
      </c>
      <c r="D554" s="239">
        <f>COUNTIF($C$1:$C554,C554)</f>
        <v>49</v>
      </c>
      <c r="E554" s="239" t="str">
        <f t="shared" si="28"/>
        <v>Favourite web sites49</v>
      </c>
      <c r="F554" s="86" t="s">
        <v>1277</v>
      </c>
      <c r="G554" s="240">
        <v>1.4731067219554776E-2</v>
      </c>
      <c r="H554" s="243">
        <v>99.145959945825908</v>
      </c>
    </row>
    <row r="555" spans="1:8">
      <c r="A555" s="86" t="str">
        <v>site_nhs</v>
      </c>
      <c r="B555" s="237">
        <v>554</v>
      </c>
      <c r="C555" s="86" t="s">
        <v>1180</v>
      </c>
      <c r="D555" s="239">
        <f>COUNTIF($C$1:$C555,C555)</f>
        <v>50</v>
      </c>
      <c r="E555" s="239" t="str">
        <f t="shared" si="28"/>
        <v>Favourite web sites50</v>
      </c>
      <c r="F555" s="86" t="s">
        <v>1279</v>
      </c>
      <c r="G555" s="240">
        <v>6.4941783064164135E-2</v>
      </c>
      <c r="H555" s="243">
        <v>100.44451926399607</v>
      </c>
    </row>
    <row r="556" spans="1:8">
      <c r="A556" s="86" t="str">
        <v>site_notonthehighstreet</v>
      </c>
      <c r="B556" s="237">
        <v>555</v>
      </c>
      <c r="C556" s="86" t="s">
        <v>1180</v>
      </c>
      <c r="D556" s="239">
        <f>COUNTIF($C$1:$C556,C556)</f>
        <v>51</v>
      </c>
      <c r="E556" s="239" t="str">
        <f t="shared" si="28"/>
        <v>Favourite web sites51</v>
      </c>
      <c r="F556" s="86" t="s">
        <v>1281</v>
      </c>
      <c r="G556" s="240">
        <v>4.4657300305543428E-2</v>
      </c>
      <c r="H556" s="243">
        <v>100.43293703442791</v>
      </c>
    </row>
    <row r="557" spans="1:8">
      <c r="A557" s="86" t="str">
        <v>site_premierleague</v>
      </c>
      <c r="B557" s="237">
        <v>556</v>
      </c>
      <c r="C557" s="86" t="s">
        <v>1180</v>
      </c>
      <c r="D557" s="239">
        <f>COUNTIF($C$1:$C557,C557)</f>
        <v>52</v>
      </c>
      <c r="E557" s="239" t="str">
        <f t="shared" si="28"/>
        <v>Favourite web sites52</v>
      </c>
      <c r="F557" s="86" t="s">
        <v>1283</v>
      </c>
      <c r="G557" s="240">
        <v>5.6911883457005659E-2</v>
      </c>
      <c r="H557" s="243">
        <v>99.496327472630739</v>
      </c>
    </row>
    <row r="558" spans="1:8">
      <c r="A558" s="86" t="str">
        <v>site_quidco</v>
      </c>
      <c r="B558" s="237">
        <v>557</v>
      </c>
      <c r="C558" s="86" t="s">
        <v>1180</v>
      </c>
      <c r="D558" s="239">
        <f>COUNTIF($C$1:$C558,C558)</f>
        <v>53</v>
      </c>
      <c r="E558" s="239" t="str">
        <f t="shared" si="28"/>
        <v>Favourite web sites53</v>
      </c>
      <c r="F558" s="86" t="s">
        <v>1285</v>
      </c>
      <c r="G558" s="240">
        <v>3.4680652553470095E-2</v>
      </c>
      <c r="H558" s="243">
        <v>99.633958737638551</v>
      </c>
    </row>
    <row r="559" spans="1:8">
      <c r="A559" s="86" t="str">
        <v>site_quora</v>
      </c>
      <c r="B559" s="237">
        <v>558</v>
      </c>
      <c r="C559" s="86" t="s">
        <v>1180</v>
      </c>
      <c r="D559" s="239">
        <f>COUNTIF($C$1:$C559,C559)</f>
        <v>54</v>
      </c>
      <c r="E559" s="239" t="str">
        <f t="shared" si="28"/>
        <v>Favourite web sites54</v>
      </c>
      <c r="F559" s="86" t="s">
        <v>1287</v>
      </c>
      <c r="G559" s="240">
        <v>1.8097937581841993E-2</v>
      </c>
      <c r="H559" s="243">
        <v>100.05661027252222</v>
      </c>
    </row>
    <row r="560" spans="1:8">
      <c r="A560" s="86" t="str">
        <v>site_rightmove</v>
      </c>
      <c r="B560" s="237">
        <v>559</v>
      </c>
      <c r="C560" s="86" t="s">
        <v>1180</v>
      </c>
      <c r="D560" s="239">
        <f>COUNTIF($C$1:$C560,C560)</f>
        <v>55</v>
      </c>
      <c r="E560" s="239" t="str">
        <f t="shared" si="28"/>
        <v>Favourite web sites55</v>
      </c>
      <c r="F560" s="86" t="s">
        <v>1289</v>
      </c>
      <c r="G560" s="240">
        <v>7.8580477957223935E-2</v>
      </c>
      <c r="H560" s="243">
        <v>100.803731568746</v>
      </c>
    </row>
    <row r="561" spans="1:8">
      <c r="A561" s="86" t="str">
        <v>site_santander</v>
      </c>
      <c r="B561" s="237">
        <v>560</v>
      </c>
      <c r="C561" s="86" t="s">
        <v>1180</v>
      </c>
      <c r="D561" s="239">
        <f>COUNTIF($C$1:$C561,C561)</f>
        <v>56</v>
      </c>
      <c r="E561" s="239" t="str">
        <f t="shared" si="28"/>
        <v>Favourite web sites56</v>
      </c>
      <c r="F561" s="86" t="s">
        <v>1291</v>
      </c>
      <c r="G561" s="240">
        <v>6.7188891313836735E-2</v>
      </c>
      <c r="H561" s="243">
        <v>100.05912434941595</v>
      </c>
    </row>
    <row r="562" spans="1:8">
      <c r="A562" s="86" t="str">
        <v>site_selfridges</v>
      </c>
      <c r="B562" s="237">
        <v>561</v>
      </c>
      <c r="C562" s="86" t="s">
        <v>1180</v>
      </c>
      <c r="D562" s="239">
        <f>COUNTIF($C$1:$C562,C562)</f>
        <v>57</v>
      </c>
      <c r="E562" s="239" t="str">
        <f t="shared" si="28"/>
        <v>Favourite web sites57</v>
      </c>
      <c r="F562" s="86" t="s">
        <v>1293</v>
      </c>
      <c r="G562" s="240">
        <v>1.9580969009166307E-2</v>
      </c>
      <c r="H562" s="243">
        <v>100.1621322763731</v>
      </c>
    </row>
    <row r="563" spans="1:8">
      <c r="A563" s="86" t="str">
        <v>site_skynews</v>
      </c>
      <c r="B563" s="237">
        <v>562</v>
      </c>
      <c r="C563" s="86" t="s">
        <v>1180</v>
      </c>
      <c r="D563" s="239">
        <f>COUNTIF($C$1:$C563,C563)</f>
        <v>58</v>
      </c>
      <c r="E563" s="239" t="str">
        <f t="shared" si="28"/>
        <v>Favourite web sites58</v>
      </c>
      <c r="F563" s="86" t="s">
        <v>1295</v>
      </c>
      <c r="G563" s="240">
        <v>8.666608467917937E-2</v>
      </c>
      <c r="H563" s="243">
        <v>100.15259690227066</v>
      </c>
    </row>
    <row r="564" spans="1:8">
      <c r="A564" s="86" t="str">
        <v>site_skysports</v>
      </c>
      <c r="B564" s="237">
        <v>563</v>
      </c>
      <c r="C564" s="86" t="s">
        <v>1180</v>
      </c>
      <c r="D564" s="239">
        <f>COUNTIF($C$1:$C564,C564)</f>
        <v>59</v>
      </c>
      <c r="E564" s="239" t="str">
        <f t="shared" si="28"/>
        <v>Favourite web sites59</v>
      </c>
      <c r="F564" s="86" t="s">
        <v>1297</v>
      </c>
      <c r="G564" s="240">
        <v>9.2986796158882612E-2</v>
      </c>
      <c r="H564" s="243">
        <v>100.09321975639958</v>
      </c>
    </row>
    <row r="565" spans="1:8">
      <c r="A565" s="86" t="str">
        <v>site_soundcloud</v>
      </c>
      <c r="B565" s="237">
        <v>564</v>
      </c>
      <c r="C565" s="86" t="s">
        <v>1180</v>
      </c>
      <c r="D565" s="239">
        <f>COUNTIF($C$1:$C565,C565)</f>
        <v>60</v>
      </c>
      <c r="E565" s="239" t="str">
        <f t="shared" si="28"/>
        <v>Favourite web sites60</v>
      </c>
      <c r="F565" s="86" t="s">
        <v>1299</v>
      </c>
      <c r="G565" s="240">
        <v>2.7326385857704059E-2</v>
      </c>
      <c r="H565" s="243">
        <v>100.05388759748415</v>
      </c>
    </row>
    <row r="566" spans="1:8">
      <c r="A566" s="86" t="str">
        <v>site_spotify</v>
      </c>
      <c r="B566" s="237">
        <v>565</v>
      </c>
      <c r="C566" s="86" t="s">
        <v>1180</v>
      </c>
      <c r="D566" s="239">
        <f>COUNTIF($C$1:$C566,C566)</f>
        <v>61</v>
      </c>
      <c r="E566" s="239" t="str">
        <f t="shared" si="28"/>
        <v>Favourite web sites61</v>
      </c>
      <c r="F566" s="86" t="s">
        <v>1301</v>
      </c>
      <c r="G566" s="240">
        <v>0.1670398843299869</v>
      </c>
      <c r="H566" s="243">
        <v>99.998821618681504</v>
      </c>
    </row>
    <row r="567" spans="1:8">
      <c r="A567" s="86" t="str">
        <v>site_tesco</v>
      </c>
      <c r="B567" s="237">
        <v>566</v>
      </c>
      <c r="C567" s="86" t="s">
        <v>1180</v>
      </c>
      <c r="D567" s="239">
        <f>COUNTIF($C$1:$C567,C567)</f>
        <v>62</v>
      </c>
      <c r="E567" s="239" t="str">
        <f t="shared" si="28"/>
        <v>Favourite web sites62</v>
      </c>
      <c r="F567" s="86" t="s">
        <v>1303</v>
      </c>
      <c r="G567" s="240">
        <v>0.14656940200785684</v>
      </c>
      <c r="H567" s="243">
        <v>99.816193525446536</v>
      </c>
    </row>
    <row r="568" spans="1:8">
      <c r="A568" s="86" t="str">
        <v>site_theladbible</v>
      </c>
      <c r="B568" s="237">
        <v>567</v>
      </c>
      <c r="C568" s="86" t="s">
        <v>1180</v>
      </c>
      <c r="D568" s="239">
        <f>COUNTIF($C$1:$C568,C568)</f>
        <v>63</v>
      </c>
      <c r="E568" s="239" t="str">
        <f t="shared" si="28"/>
        <v>Favourite web sites63</v>
      </c>
      <c r="F568" s="86" t="s">
        <v>1305</v>
      </c>
      <c r="G568" s="240">
        <v>3.3823876036665222E-2</v>
      </c>
      <c r="H568" s="243">
        <v>98.349886257721067</v>
      </c>
    </row>
    <row r="569" spans="1:8">
      <c r="A569" s="86" t="str">
        <v>site_ticketmaster</v>
      </c>
      <c r="B569" s="237">
        <v>568</v>
      </c>
      <c r="C569" s="86" t="s">
        <v>1180</v>
      </c>
      <c r="D569" s="239">
        <f>COUNTIF($C$1:$C569,C569)</f>
        <v>64</v>
      </c>
      <c r="E569" s="239" t="str">
        <f t="shared" si="28"/>
        <v>Favourite web sites64</v>
      </c>
      <c r="F569" s="86" t="s">
        <v>1307</v>
      </c>
      <c r="G569" s="240">
        <v>3.2931634657354873E-2</v>
      </c>
      <c r="H569" s="243">
        <v>100.18743942597956</v>
      </c>
    </row>
    <row r="570" spans="1:8">
      <c r="A570" s="86" t="str">
        <v>site_topshop</v>
      </c>
      <c r="B570" s="237">
        <v>569</v>
      </c>
      <c r="C570" s="86" t="s">
        <v>1180</v>
      </c>
      <c r="D570" s="239">
        <f>COUNTIF($C$1:$C570,C570)</f>
        <v>65</v>
      </c>
      <c r="E570" s="239" t="str">
        <f t="shared" si="28"/>
        <v>Favourite web sites65</v>
      </c>
      <c r="F570" s="86" t="s">
        <v>1309</v>
      </c>
      <c r="G570" s="240">
        <v>3.0210988651243997E-2</v>
      </c>
      <c r="H570" s="243">
        <v>100.25906368819744</v>
      </c>
    </row>
    <row r="571" spans="1:8">
      <c r="A571" s="86" t="str">
        <v>site_tripadvisor</v>
      </c>
      <c r="B571" s="237">
        <v>570</v>
      </c>
      <c r="C571" s="86" t="s">
        <v>1180</v>
      </c>
      <c r="D571" s="239">
        <f>COUNTIF($C$1:$C571,C571)</f>
        <v>66</v>
      </c>
      <c r="E571" s="239" t="str">
        <f t="shared" si="28"/>
        <v>Favourite web sites66</v>
      </c>
      <c r="F571" s="86" t="s">
        <v>1311</v>
      </c>
      <c r="G571" s="240">
        <v>0.10665479048450459</v>
      </c>
      <c r="H571" s="243">
        <v>100.43765703907211</v>
      </c>
    </row>
    <row r="572" spans="1:8">
      <c r="A572" s="86" t="str">
        <v>site_trivago</v>
      </c>
      <c r="B572" s="237">
        <v>571</v>
      </c>
      <c r="C572" s="86" t="s">
        <v>1180</v>
      </c>
      <c r="D572" s="239">
        <f>COUNTIF($C$1:$C572,C572)</f>
        <v>67</v>
      </c>
      <c r="E572" s="239" t="str">
        <f t="shared" si="28"/>
        <v>Favourite web sites67</v>
      </c>
      <c r="F572" s="86" t="s">
        <v>1313</v>
      </c>
      <c r="G572" s="240">
        <v>3.480778044522042E-2</v>
      </c>
      <c r="H572" s="243">
        <v>100.7639031833538</v>
      </c>
    </row>
    <row r="573" spans="1:8">
      <c r="A573" s="86" t="str">
        <v>site_tui</v>
      </c>
      <c r="B573" s="237">
        <v>572</v>
      </c>
      <c r="C573" s="86" t="s">
        <v>1180</v>
      </c>
      <c r="D573" s="239">
        <f>COUNTIF($C$1:$C573,C573)</f>
        <v>68</v>
      </c>
      <c r="E573" s="239" t="str">
        <f t="shared" si="28"/>
        <v>Favourite web sites68</v>
      </c>
      <c r="F573" s="86" t="s">
        <v>1315</v>
      </c>
      <c r="G573" s="240">
        <v>2.8466553906591002E-2</v>
      </c>
      <c r="H573" s="243">
        <v>100.52219461312579</v>
      </c>
    </row>
    <row r="574" spans="1:8">
      <c r="A574" s="86" t="str">
        <v>site_twitch</v>
      </c>
      <c r="B574" s="237">
        <v>573</v>
      </c>
      <c r="C574" s="86" t="s">
        <v>1180</v>
      </c>
      <c r="D574" s="239">
        <f>COUNTIF($C$1:$C574,C574)</f>
        <v>69</v>
      </c>
      <c r="E574" s="239" t="str">
        <f t="shared" si="28"/>
        <v>Favourite web sites69</v>
      </c>
      <c r="F574" s="86" t="s">
        <v>1317</v>
      </c>
      <c r="G574" s="240">
        <v>2.8475829332169356E-2</v>
      </c>
      <c r="H574" s="243">
        <v>100.78382594102229</v>
      </c>
    </row>
    <row r="575" spans="1:8">
      <c r="A575" s="86" t="str">
        <v>site_very</v>
      </c>
      <c r="B575" s="237">
        <v>574</v>
      </c>
      <c r="C575" s="86" t="s">
        <v>1180</v>
      </c>
      <c r="D575" s="239">
        <f>COUNTIF($C$1:$C575,C575)</f>
        <v>70</v>
      </c>
      <c r="E575" s="239" t="str">
        <f t="shared" si="28"/>
        <v>Favourite web sites70</v>
      </c>
      <c r="F575" s="86" t="s">
        <v>1319</v>
      </c>
      <c r="G575" s="240">
        <v>3.6684362723701437E-2</v>
      </c>
      <c r="H575" s="243">
        <v>100.90881706557518</v>
      </c>
    </row>
    <row r="576" spans="1:8">
      <c r="A576" s="86" t="str">
        <v>site_vevo</v>
      </c>
      <c r="B576" s="237">
        <v>575</v>
      </c>
      <c r="C576" s="86" t="s">
        <v>1180</v>
      </c>
      <c r="D576" s="239">
        <f>COUNTIF($C$1:$C576,C576)</f>
        <v>71</v>
      </c>
      <c r="E576" s="239" t="str">
        <f t="shared" si="28"/>
        <v>Favourite web sites71</v>
      </c>
      <c r="F576" s="86" t="s">
        <v>1321</v>
      </c>
      <c r="G576" s="240">
        <v>1.296000654735923E-2</v>
      </c>
      <c r="H576" s="243">
        <v>100.06213312986847</v>
      </c>
    </row>
    <row r="577" spans="1:8">
      <c r="A577" s="86" t="str">
        <v>site_vice</v>
      </c>
      <c r="B577" s="237">
        <v>576</v>
      </c>
      <c r="C577" s="86" t="s">
        <v>1180</v>
      </c>
      <c r="D577" s="239">
        <f>COUNTIF($C$1:$C577,C577)</f>
        <v>72</v>
      </c>
      <c r="E577" s="239" t="str">
        <f t="shared" si="28"/>
        <v>Favourite web sites72</v>
      </c>
      <c r="F577" s="86" t="s">
        <v>1323</v>
      </c>
      <c r="G577" s="240">
        <v>1.0560945002182454E-2</v>
      </c>
      <c r="H577" s="243">
        <v>98.815969235436924</v>
      </c>
    </row>
    <row r="578" spans="1:8">
      <c r="A578" s="86" t="str">
        <v>site_wikihow</v>
      </c>
      <c r="B578" s="237">
        <v>577</v>
      </c>
      <c r="C578" s="86" t="s">
        <v>1180</v>
      </c>
      <c r="D578" s="239">
        <f>COUNTIF($C$1:$C578,C578)</f>
        <v>73</v>
      </c>
      <c r="E578" s="239" t="str">
        <f t="shared" si="28"/>
        <v>Favourite web sites73</v>
      </c>
      <c r="F578" s="86" t="s">
        <v>1325</v>
      </c>
      <c r="G578" s="240">
        <v>2.3209133566128328E-2</v>
      </c>
      <c r="H578" s="243">
        <v>100.56051610662122</v>
      </c>
    </row>
    <row r="579" spans="1:8">
      <c r="A579" s="86" t="str">
        <v>site_wiki</v>
      </c>
      <c r="B579" s="237">
        <v>578</v>
      </c>
      <c r="C579" s="86" t="s">
        <v>1180</v>
      </c>
      <c r="D579" s="239">
        <f>COUNTIF($C$1:$C579,C579)</f>
        <v>74</v>
      </c>
      <c r="E579" s="239" t="str">
        <f t="shared" ref="E579:E642" si="29">C579&amp;D579</f>
        <v>Favourite web sites74</v>
      </c>
      <c r="F579" s="86" t="s">
        <v>1327</v>
      </c>
      <c r="G579" s="240">
        <v>0.17573330423395897</v>
      </c>
      <c r="H579" s="243">
        <v>99.797498934057884</v>
      </c>
    </row>
    <row r="580" spans="1:8">
      <c r="A580" s="86" t="str">
        <v>site_williamhill</v>
      </c>
      <c r="B580" s="237">
        <v>579</v>
      </c>
      <c r="C580" s="86" t="s">
        <v>1180</v>
      </c>
      <c r="D580" s="239">
        <f>COUNTIF($C$1:$C580,C580)</f>
        <v>75</v>
      </c>
      <c r="E580" s="239" t="str">
        <f t="shared" si="29"/>
        <v>Favourite web sites75</v>
      </c>
      <c r="F580" s="86" t="s">
        <v>1329</v>
      </c>
      <c r="G580" s="240">
        <v>2.6057507638585772E-2</v>
      </c>
      <c r="H580" s="243">
        <v>100.28158389633985</v>
      </c>
    </row>
    <row r="581" spans="1:8">
      <c r="A581" s="86" t="str">
        <v>site_yahoo</v>
      </c>
      <c r="B581" s="237">
        <v>580</v>
      </c>
      <c r="C581" s="86" t="s">
        <v>1180</v>
      </c>
      <c r="D581" s="239">
        <f>COUNTIF($C$1:$C581,C581)</f>
        <v>76</v>
      </c>
      <c r="E581" s="239" t="str">
        <f t="shared" si="29"/>
        <v>Favourite web sites76</v>
      </c>
      <c r="F581" s="86" t="s">
        <v>1331</v>
      </c>
      <c r="G581" s="240">
        <v>6.9700894805761693E-2</v>
      </c>
      <c r="H581" s="243">
        <v>99.99450045312237</v>
      </c>
    </row>
    <row r="582" spans="1:8">
      <c r="A582" s="86" t="str">
        <v>site_zoopla</v>
      </c>
      <c r="B582" s="237">
        <v>581</v>
      </c>
      <c r="C582" s="86" t="s">
        <v>1180</v>
      </c>
      <c r="D582" s="239">
        <f>COUNTIF($C$1:$C582,C582)</f>
        <v>77</v>
      </c>
      <c r="E582" s="239" t="str">
        <f t="shared" si="29"/>
        <v>Favourite web sites77</v>
      </c>
      <c r="F582" s="86" t="s">
        <v>1333</v>
      </c>
      <c r="G582" s="240">
        <v>4.3351484068092548E-2</v>
      </c>
      <c r="H582" s="243">
        <v>100.37725533677842</v>
      </c>
    </row>
    <row r="583" spans="1:8">
      <c r="A583" s="86" t="str">
        <v>shopm10</v>
      </c>
      <c r="B583" s="237">
        <v>582</v>
      </c>
      <c r="C583" s="86" t="s">
        <v>1336</v>
      </c>
      <c r="D583" s="239">
        <f>COUNTIF($C$1:$C583,C583)</f>
        <v>1</v>
      </c>
      <c r="E583" s="239" t="str">
        <f t="shared" si="29"/>
        <v>Supermarket: shop at (1+ times per month)1</v>
      </c>
      <c r="F583" s="86" t="s">
        <v>1337</v>
      </c>
      <c r="G583" s="240">
        <v>0.39765648188563946</v>
      </c>
      <c r="H583" s="243">
        <v>100.47750502979609</v>
      </c>
    </row>
    <row r="584" spans="1:8">
      <c r="A584" s="86" t="str">
        <v>shopm1</v>
      </c>
      <c r="B584" s="237">
        <v>583</v>
      </c>
      <c r="C584" s="86" t="s">
        <v>1336</v>
      </c>
      <c r="D584" s="239">
        <f>COUNTIF($C$1:$C584,C584)</f>
        <v>2</v>
      </c>
      <c r="E584" s="239" t="str">
        <f t="shared" si="29"/>
        <v>Supermarket: shop at (1+ times per month)2</v>
      </c>
      <c r="F584" s="86" t="s">
        <v>1339</v>
      </c>
      <c r="G584" s="240">
        <v>0.42464524225229155</v>
      </c>
      <c r="H584" s="243">
        <v>100.40620018166547</v>
      </c>
    </row>
    <row r="585" spans="1:8">
      <c r="A585" s="86" t="str">
        <v>shopm2</v>
      </c>
      <c r="B585" s="237">
        <v>584</v>
      </c>
      <c r="C585" s="86" t="s">
        <v>1336</v>
      </c>
      <c r="D585" s="239">
        <f>COUNTIF($C$1:$C585,C585)</f>
        <v>3</v>
      </c>
      <c r="E585" s="239" t="str">
        <f t="shared" si="29"/>
        <v>Supermarket: shop at (1+ times per month)3</v>
      </c>
      <c r="F585" s="86" t="s">
        <v>1341</v>
      </c>
      <c r="G585" s="240">
        <v>0.24742552378873858</v>
      </c>
      <c r="H585" s="243">
        <v>100.3994668378019</v>
      </c>
    </row>
    <row r="586" spans="1:8">
      <c r="A586" s="86" t="str">
        <v>shopm11</v>
      </c>
      <c r="B586" s="237">
        <v>585</v>
      </c>
      <c r="C586" s="86" t="s">
        <v>1336</v>
      </c>
      <c r="D586" s="239">
        <f>COUNTIF($C$1:$C586,C586)</f>
        <v>4</v>
      </c>
      <c r="E586" s="239" t="str">
        <f t="shared" si="29"/>
        <v>Supermarket: shop at (1+ times per month)4</v>
      </c>
      <c r="F586" s="86" t="s">
        <v>1343</v>
      </c>
      <c r="G586" s="240">
        <v>0.30607316673941509</v>
      </c>
      <c r="H586" s="243">
        <v>100.51030240341765</v>
      </c>
    </row>
    <row r="587" spans="1:8">
      <c r="A587" s="86" t="str">
        <v>shopm3</v>
      </c>
      <c r="B587" s="237">
        <v>586</v>
      </c>
      <c r="C587" s="86" t="s">
        <v>1336</v>
      </c>
      <c r="D587" s="239">
        <f>COUNTIF($C$1:$C587,C587)</f>
        <v>5</v>
      </c>
      <c r="E587" s="239" t="str">
        <f t="shared" si="29"/>
        <v>Supermarket: shop at (1+ times per month)5</v>
      </c>
      <c r="F587" s="86" t="s">
        <v>1345</v>
      </c>
      <c r="G587" s="240">
        <v>0.21384908336970754</v>
      </c>
      <c r="H587" s="243">
        <v>99.549773938509958</v>
      </c>
    </row>
    <row r="588" spans="1:8">
      <c r="A588" s="86" t="str">
        <v>shopm4</v>
      </c>
      <c r="B588" s="237">
        <v>587</v>
      </c>
      <c r="C588" s="86" t="s">
        <v>1336</v>
      </c>
      <c r="D588" s="239">
        <f>COUNTIF($C$1:$C588,C588)</f>
        <v>6</v>
      </c>
      <c r="E588" s="239" t="str">
        <f t="shared" si="29"/>
        <v>Supermarket: shop at (1+ times per month)6</v>
      </c>
      <c r="F588" s="86" t="s">
        <v>1347</v>
      </c>
      <c r="G588" s="240">
        <v>0.34785934089917059</v>
      </c>
      <c r="H588" s="243">
        <v>100.33470587004696</v>
      </c>
    </row>
    <row r="589" spans="1:8">
      <c r="A589" s="86" t="str">
        <v>shopm5</v>
      </c>
      <c r="B589" s="237">
        <v>588</v>
      </c>
      <c r="C589" s="86" t="s">
        <v>1336</v>
      </c>
      <c r="D589" s="239">
        <f>COUNTIF($C$1:$C589,C589)</f>
        <v>7</v>
      </c>
      <c r="E589" s="239" t="str">
        <f t="shared" si="29"/>
        <v>Supermarket: shop at (1+ times per month)7</v>
      </c>
      <c r="F589" s="86" t="s">
        <v>1349</v>
      </c>
      <c r="G589" s="240">
        <v>0.41018479921431689</v>
      </c>
      <c r="H589" s="243">
        <v>99.815613881583417</v>
      </c>
    </row>
    <row r="590" spans="1:8">
      <c r="A590" s="86" t="str">
        <v>shopm6</v>
      </c>
      <c r="B590" s="237">
        <v>589</v>
      </c>
      <c r="C590" s="86" t="s">
        <v>1336</v>
      </c>
      <c r="D590" s="239">
        <f>COUNTIF($C$1:$C590,C590)</f>
        <v>8</v>
      </c>
      <c r="E590" s="239" t="str">
        <f t="shared" si="29"/>
        <v>Supermarket: shop at (1+ times per month)8</v>
      </c>
      <c r="F590" s="86" t="s">
        <v>1303</v>
      </c>
      <c r="G590" s="240">
        <v>0.60279790484504581</v>
      </c>
      <c r="H590" s="243">
        <v>100.21855914013986</v>
      </c>
    </row>
    <row r="591" spans="1:8">
      <c r="A591" s="86" t="str">
        <v>shopm8</v>
      </c>
      <c r="B591" s="237">
        <v>590</v>
      </c>
      <c r="C591" s="86" t="s">
        <v>1336</v>
      </c>
      <c r="D591" s="239">
        <f>COUNTIF($C$1:$C591,C591)</f>
        <v>9</v>
      </c>
      <c r="E591" s="239" t="str">
        <f t="shared" si="29"/>
        <v>Supermarket: shop at (1+ times per month)9</v>
      </c>
      <c r="F591" s="86" t="s">
        <v>1352</v>
      </c>
      <c r="G591" s="240">
        <v>0.13021251636839806</v>
      </c>
      <c r="H591" s="243">
        <v>97.596400121174852</v>
      </c>
    </row>
    <row r="592" spans="1:8">
      <c r="A592" s="86" t="str">
        <v>DAILY11</v>
      </c>
      <c r="B592" s="237">
        <v>591</v>
      </c>
      <c r="C592" s="86" t="s">
        <v>1355</v>
      </c>
      <c r="D592" s="239">
        <f>COUNTIF($C$1:$C592,C592)</f>
        <v>1</v>
      </c>
      <c r="E592" s="239" t="str">
        <f t="shared" si="29"/>
        <v>Daily Newspapers1</v>
      </c>
      <c r="F592" s="86" t="s">
        <v>1356</v>
      </c>
      <c r="G592" s="240">
        <v>0.10519358358795286</v>
      </c>
      <c r="H592" s="243">
        <v>100.15340311661207</v>
      </c>
    </row>
    <row r="593" spans="1:8">
      <c r="A593" s="86" t="str">
        <v>DAILY3</v>
      </c>
      <c r="B593" s="237">
        <v>592</v>
      </c>
      <c r="C593" s="86" t="s">
        <v>1355</v>
      </c>
      <c r="D593" s="239">
        <f>COUNTIF($C$1:$C593,C593)</f>
        <v>2</v>
      </c>
      <c r="E593" s="239" t="str">
        <f t="shared" si="29"/>
        <v>Daily Newspapers2</v>
      </c>
      <c r="F593" s="86" t="s">
        <v>1358</v>
      </c>
      <c r="G593" s="240">
        <v>4.0923177651680478E-2</v>
      </c>
      <c r="H593" s="243">
        <v>100.21604681678006</v>
      </c>
    </row>
    <row r="594" spans="1:8">
      <c r="A594" s="86" t="str">
        <v>DAILY4</v>
      </c>
      <c r="B594" s="237">
        <v>593</v>
      </c>
      <c r="C594" s="86" t="s">
        <v>1355</v>
      </c>
      <c r="D594" s="239">
        <f>COUNTIF($C$1:$C594,C594)</f>
        <v>3</v>
      </c>
      <c r="E594" s="239" t="str">
        <f t="shared" si="29"/>
        <v>Daily Newspapers3</v>
      </c>
      <c r="F594" s="86" t="s">
        <v>1360</v>
      </c>
      <c r="G594" s="240">
        <v>9.4537865560890433E-3</v>
      </c>
      <c r="H594" s="243">
        <v>97.053004606795383</v>
      </c>
    </row>
    <row r="595" spans="1:8">
      <c r="A595" s="86" t="str">
        <v>DAILY10</v>
      </c>
      <c r="B595" s="237">
        <v>594</v>
      </c>
      <c r="C595" s="86" t="s">
        <v>1355</v>
      </c>
      <c r="D595" s="239">
        <f>COUNTIF($C$1:$C595,C595)</f>
        <v>4</v>
      </c>
      <c r="E595" s="239" t="str">
        <f t="shared" si="29"/>
        <v>Daily Newspapers4</v>
      </c>
      <c r="F595" s="86" t="s">
        <v>1362</v>
      </c>
      <c r="G595" s="240">
        <v>2.0614415102575293E-2</v>
      </c>
      <c r="H595" s="243">
        <v>100.61293782370015</v>
      </c>
    </row>
    <row r="596" spans="1:8">
      <c r="A596" s="86" t="str">
        <v>DAILY2</v>
      </c>
      <c r="B596" s="237">
        <v>595</v>
      </c>
      <c r="C596" s="86" t="s">
        <v>1355</v>
      </c>
      <c r="D596" s="239">
        <f>COUNTIF($C$1:$C596,C596)</f>
        <v>5</v>
      </c>
      <c r="E596" s="239" t="str">
        <f t="shared" si="29"/>
        <v>Daily Newspapers5</v>
      </c>
      <c r="F596" s="86" t="s">
        <v>1364</v>
      </c>
      <c r="G596" s="240">
        <v>7.8465626364033189E-2</v>
      </c>
      <c r="H596" s="243">
        <v>100.49387745347545</v>
      </c>
    </row>
    <row r="597" spans="1:8">
      <c r="A597" s="86" t="str">
        <v>DAILY1</v>
      </c>
      <c r="B597" s="237">
        <v>596</v>
      </c>
      <c r="C597" s="86" t="s">
        <v>1355</v>
      </c>
      <c r="D597" s="239">
        <f>COUNTIF($C$1:$C597,C597)</f>
        <v>6</v>
      </c>
      <c r="E597" s="239" t="str">
        <f t="shared" si="29"/>
        <v>Daily Newspapers6</v>
      </c>
      <c r="F597" s="86" t="s">
        <v>1366</v>
      </c>
      <c r="G597" s="240">
        <v>1.8209842863378439E-2</v>
      </c>
      <c r="H597" s="243">
        <v>100.3027256929425</v>
      </c>
    </row>
    <row r="598" spans="1:8">
      <c r="A598" s="86" t="str">
        <v>DAILY6</v>
      </c>
      <c r="B598" s="237">
        <v>597</v>
      </c>
      <c r="C598" s="86" t="s">
        <v>1355</v>
      </c>
      <c r="D598" s="239">
        <f>COUNTIF($C$1:$C598,C598)</f>
        <v>7</v>
      </c>
      <c r="E598" s="239" t="str">
        <f t="shared" si="29"/>
        <v>Daily Newspapers7</v>
      </c>
      <c r="F598" s="86" t="s">
        <v>1368</v>
      </c>
      <c r="G598" s="240">
        <v>2.0802597119161936E-2</v>
      </c>
      <c r="H598" s="243">
        <v>97.564582228065476</v>
      </c>
    </row>
    <row r="599" spans="1:8">
      <c r="A599" s="86" t="str">
        <v>DAILY8</v>
      </c>
      <c r="B599" s="237">
        <v>598</v>
      </c>
      <c r="C599" s="86" t="s">
        <v>1355</v>
      </c>
      <c r="D599" s="239">
        <f>COUNTIF($C$1:$C599,C599)</f>
        <v>8</v>
      </c>
      <c r="E599" s="239" t="str">
        <f t="shared" si="29"/>
        <v>Daily Newspapers8</v>
      </c>
      <c r="F599" s="86" t="s">
        <v>1370</v>
      </c>
      <c r="G599" s="240">
        <v>1.6523024879965081E-2</v>
      </c>
      <c r="H599" s="243">
        <v>99.311065405311354</v>
      </c>
    </row>
    <row r="600" spans="1:8">
      <c r="A600" s="86" t="str">
        <v>DAILY12</v>
      </c>
      <c r="B600" s="237">
        <v>599</v>
      </c>
      <c r="C600" s="86" t="s">
        <v>1355</v>
      </c>
      <c r="D600" s="239">
        <f>COUNTIF($C$1:$C600,C600)</f>
        <v>9</v>
      </c>
      <c r="E600" s="239" t="str">
        <f t="shared" si="29"/>
        <v>Daily Newspapers9</v>
      </c>
      <c r="F600" s="86" t="s">
        <v>1372</v>
      </c>
      <c r="G600" s="240">
        <v>2.333958969882147E-2</v>
      </c>
      <c r="H600" s="243">
        <v>97.614784973831505</v>
      </c>
    </row>
    <row r="601" spans="1:8">
      <c r="A601" s="86" t="str">
        <v>MAGBIZEDU</v>
      </c>
      <c r="B601" s="237">
        <v>600</v>
      </c>
      <c r="C601" s="86" t="s">
        <v>1374</v>
      </c>
      <c r="D601" s="239">
        <f>COUNTIF($C$1:$C601,C601)</f>
        <v>1</v>
      </c>
      <c r="E601" s="239" t="str">
        <f t="shared" si="29"/>
        <v>Magazines Read1</v>
      </c>
      <c r="F601" s="86" t="s">
        <v>1375</v>
      </c>
      <c r="G601" s="240">
        <v>2.2227629855958098E-2</v>
      </c>
      <c r="H601" s="243">
        <v>98.81972800699775</v>
      </c>
    </row>
    <row r="602" spans="1:8">
      <c r="A602" s="86" t="str">
        <v>MAGCELEB</v>
      </c>
      <c r="B602" s="237">
        <v>601</v>
      </c>
      <c r="C602" s="86" t="s">
        <v>1374</v>
      </c>
      <c r="D602" s="239">
        <f>COUNTIF($C$1:$C602,C602)</f>
        <v>2</v>
      </c>
      <c r="E602" s="239" t="str">
        <f t="shared" si="29"/>
        <v>Magazines Read2</v>
      </c>
      <c r="F602" s="86" t="s">
        <v>1377</v>
      </c>
      <c r="G602" s="240">
        <v>2.2147315582714967E-2</v>
      </c>
      <c r="H602" s="243">
        <v>99.2512643358139</v>
      </c>
    </row>
    <row r="603" spans="1:8">
      <c r="A603" s="86" t="str">
        <v>MAGFASHION</v>
      </c>
      <c r="B603" s="237">
        <v>602</v>
      </c>
      <c r="C603" s="86" t="s">
        <v>1374</v>
      </c>
      <c r="D603" s="239">
        <f>COUNTIF($C$1:$C603,C603)</f>
        <v>3</v>
      </c>
      <c r="E603" s="239" t="str">
        <f t="shared" si="29"/>
        <v>Magazines Read3</v>
      </c>
      <c r="F603" s="86" t="s">
        <v>1379</v>
      </c>
      <c r="G603" s="240">
        <v>1.1292503273679614E-2</v>
      </c>
      <c r="H603" s="243">
        <v>100.49385463533818</v>
      </c>
    </row>
    <row r="604" spans="1:8">
      <c r="A604" s="86" t="str">
        <v>MAGCOOK</v>
      </c>
      <c r="B604" s="237">
        <v>603</v>
      </c>
      <c r="C604" s="86" t="s">
        <v>1374</v>
      </c>
      <c r="D604" s="239">
        <f>COUNTIF($C$1:$C604,C604)</f>
        <v>4</v>
      </c>
      <c r="E604" s="239" t="str">
        <f t="shared" si="29"/>
        <v>Magazines Read4</v>
      </c>
      <c r="F604" s="86" t="s">
        <v>1381</v>
      </c>
      <c r="G604" s="240">
        <v>7.5928797468354445E-2</v>
      </c>
      <c r="H604" s="243">
        <v>99.520666799781722</v>
      </c>
    </row>
    <row r="605" spans="1:8">
      <c r="A605" s="86" t="str">
        <v>MAGHEALTH</v>
      </c>
      <c r="B605" s="237">
        <v>604</v>
      </c>
      <c r="C605" s="86" t="s">
        <v>1374</v>
      </c>
      <c r="D605" s="239">
        <f>COUNTIF($C$1:$C605,C605)</f>
        <v>5</v>
      </c>
      <c r="E605" s="239" t="str">
        <f t="shared" si="29"/>
        <v>Magazines Read5</v>
      </c>
      <c r="F605" s="86" t="s">
        <v>1383</v>
      </c>
      <c r="G605" s="240">
        <v>2.2966171977302489E-2</v>
      </c>
      <c r="H605" s="243">
        <v>99.32797535607159</v>
      </c>
    </row>
    <row r="606" spans="1:8">
      <c r="A606" s="86" t="str">
        <v>MAGHOME</v>
      </c>
      <c r="B606" s="237">
        <v>605</v>
      </c>
      <c r="C606" s="86" t="s">
        <v>1374</v>
      </c>
      <c r="D606" s="239">
        <f>COUNTIF($C$1:$C606,C606)</f>
        <v>6</v>
      </c>
      <c r="E606" s="239" t="str">
        <f t="shared" si="29"/>
        <v>Magazines Read6</v>
      </c>
      <c r="F606" s="86" t="s">
        <v>1385</v>
      </c>
      <c r="G606" s="240">
        <v>3.9323166739415105E-2</v>
      </c>
      <c r="H606" s="243">
        <v>99.754667770471386</v>
      </c>
    </row>
    <row r="607" spans="1:8">
      <c r="A607" s="86" t="str">
        <v>MAGIT</v>
      </c>
      <c r="B607" s="237">
        <v>606</v>
      </c>
      <c r="C607" s="86" t="s">
        <v>1374</v>
      </c>
      <c r="D607" s="239">
        <f>COUNTIF($C$1:$C607,C607)</f>
        <v>7</v>
      </c>
      <c r="E607" s="239" t="str">
        <f t="shared" si="29"/>
        <v>Magazines Read7</v>
      </c>
      <c r="F607" s="86" t="s">
        <v>1387</v>
      </c>
      <c r="G607" s="240">
        <v>2.5398243125272807E-2</v>
      </c>
      <c r="H607" s="243">
        <v>99.171483376571175</v>
      </c>
    </row>
    <row r="608" spans="1:8">
      <c r="A608" s="86" t="str">
        <v>MAGMENSTYLE</v>
      </c>
      <c r="B608" s="237">
        <v>607</v>
      </c>
      <c r="C608" s="86" t="s">
        <v>1374</v>
      </c>
      <c r="D608" s="239">
        <f>COUNTIF($C$1:$C608,C608)</f>
        <v>8</v>
      </c>
      <c r="E608" s="239" t="str">
        <f t="shared" si="29"/>
        <v>Magazines Read8</v>
      </c>
      <c r="F608" s="86" t="s">
        <v>1389</v>
      </c>
      <c r="G608" s="240">
        <v>2.678071802706241E-2</v>
      </c>
      <c r="H608" s="243">
        <v>99.247357730174429</v>
      </c>
    </row>
    <row r="609" spans="1:8">
      <c r="A609" s="86" t="str">
        <v>MAGMOTOR</v>
      </c>
      <c r="B609" s="237">
        <v>608</v>
      </c>
      <c r="C609" s="86" t="s">
        <v>1374</v>
      </c>
      <c r="D609" s="239">
        <f>COUNTIF($C$1:$C609,C609)</f>
        <v>9</v>
      </c>
      <c r="E609" s="239" t="str">
        <f t="shared" si="29"/>
        <v>Magazines Read9</v>
      </c>
      <c r="F609" s="86" t="s">
        <v>1391</v>
      </c>
      <c r="G609" s="240">
        <v>2.4085279353993884E-2</v>
      </c>
      <c r="H609" s="243">
        <v>98.937075511584595</v>
      </c>
    </row>
    <row r="610" spans="1:8">
      <c r="A610" s="86" t="str">
        <v>MAGMUSICFILM</v>
      </c>
      <c r="B610" s="237">
        <v>609</v>
      </c>
      <c r="C610" s="86" t="s">
        <v>1374</v>
      </c>
      <c r="D610" s="239">
        <f>COUNTIF($C$1:$C610,C610)</f>
        <v>10</v>
      </c>
      <c r="E610" s="239" t="str">
        <f t="shared" si="29"/>
        <v>Magazines Read10</v>
      </c>
      <c r="F610" s="86" t="s">
        <v>1393</v>
      </c>
      <c r="G610" s="240">
        <v>2.0135257529463116E-2</v>
      </c>
      <c r="H610" s="243">
        <v>99.131065120988097</v>
      </c>
    </row>
    <row r="611" spans="1:8">
      <c r="A611" s="86" t="str">
        <v>MAGSPORT</v>
      </c>
      <c r="B611" s="237">
        <v>610</v>
      </c>
      <c r="C611" s="86" t="s">
        <v>1374</v>
      </c>
      <c r="D611" s="239">
        <f>COUNTIF($C$1:$C611,C611)</f>
        <v>11</v>
      </c>
      <c r="E611" s="239" t="str">
        <f t="shared" si="29"/>
        <v>Magazines Read11</v>
      </c>
      <c r="F611" s="86" t="s">
        <v>1395</v>
      </c>
      <c r="G611" s="240">
        <v>2.1223374072457446E-2</v>
      </c>
      <c r="H611" s="243">
        <v>99.171583917306748</v>
      </c>
    </row>
    <row r="612" spans="1:8">
      <c r="A612" s="86" t="str">
        <v>MAGTRAVEL</v>
      </c>
      <c r="B612" s="237">
        <v>611</v>
      </c>
      <c r="C612" s="86" t="s">
        <v>1374</v>
      </c>
      <c r="D612" s="239">
        <f>COUNTIF($C$1:$C612,C612)</f>
        <v>12</v>
      </c>
      <c r="E612" s="239" t="str">
        <f t="shared" si="29"/>
        <v>Magazines Read12</v>
      </c>
      <c r="F612" s="86" t="s">
        <v>1397</v>
      </c>
      <c r="G612" s="240">
        <v>4.8756656481885638E-2</v>
      </c>
      <c r="H612" s="243">
        <v>99.50692960495428</v>
      </c>
    </row>
    <row r="613" spans="1:8">
      <c r="A613" s="86" t="str">
        <v>MAGTV</v>
      </c>
      <c r="B613" s="237">
        <v>612</v>
      </c>
      <c r="C613" s="86" t="s">
        <v>1374</v>
      </c>
      <c r="D613" s="239">
        <f>COUNTIF($C$1:$C613,C613)</f>
        <v>13</v>
      </c>
      <c r="E613" s="239" t="str">
        <f t="shared" si="29"/>
        <v>Magazines Read13</v>
      </c>
      <c r="F613" s="86" t="s">
        <v>1399</v>
      </c>
      <c r="G613" s="240">
        <v>0.15189518769096466</v>
      </c>
      <c r="H613" s="243">
        <v>100.06486187106394</v>
      </c>
    </row>
    <row r="614" spans="1:8">
      <c r="A614" s="86" t="str">
        <v>MAGWOMEN</v>
      </c>
      <c r="B614" s="237">
        <v>613</v>
      </c>
      <c r="C614" s="86" t="s">
        <v>1374</v>
      </c>
      <c r="D614" s="239">
        <f>COUNTIF($C$1:$C614,C614)</f>
        <v>14</v>
      </c>
      <c r="E614" s="239" t="str">
        <f t="shared" si="29"/>
        <v>Magazines Read14</v>
      </c>
      <c r="F614" s="86" t="s">
        <v>1401</v>
      </c>
      <c r="G614" s="240">
        <v>9.7489142295940648E-2</v>
      </c>
      <c r="H614" s="243">
        <v>99.525624527635941</v>
      </c>
    </row>
    <row r="615" spans="1:8">
      <c r="A615" s="86" t="str">
        <v>MAGWOMENGLOSS</v>
      </c>
      <c r="B615" s="237">
        <v>614</v>
      </c>
      <c r="C615" s="86" t="s">
        <v>1374</v>
      </c>
      <c r="D615" s="239">
        <f>COUNTIF($C$1:$C615,C615)</f>
        <v>15</v>
      </c>
      <c r="E615" s="239" t="str">
        <f t="shared" si="29"/>
        <v>Magazines Read15</v>
      </c>
      <c r="F615" s="86" t="s">
        <v>1403</v>
      </c>
      <c r="G615" s="240">
        <v>3.1727084242688781E-2</v>
      </c>
      <c r="H615" s="243">
        <v>98.40031909987033</v>
      </c>
    </row>
    <row r="616" spans="1:8">
      <c r="A616" s="86" t="str">
        <v>CHARITY1</v>
      </c>
      <c r="B616" s="237">
        <v>615</v>
      </c>
      <c r="C616" s="86" t="s">
        <v>1405</v>
      </c>
      <c r="D616" s="239">
        <f>COUNTIF($C$1:$C616,C616)</f>
        <v>1</v>
      </c>
      <c r="E616" s="239" t="str">
        <f t="shared" si="29"/>
        <v>Charities1</v>
      </c>
      <c r="F616" s="86" t="s">
        <v>1406</v>
      </c>
      <c r="G616" s="240">
        <v>0.14075627455259712</v>
      </c>
      <c r="H616" s="243">
        <v>100.06761314930711</v>
      </c>
    </row>
    <row r="617" spans="1:8">
      <c r="A617" s="86" t="str">
        <v>CHARITY2</v>
      </c>
      <c r="B617" s="237">
        <v>616</v>
      </c>
      <c r="C617" s="86" t="s">
        <v>1405</v>
      </c>
      <c r="D617" s="239">
        <f>COUNTIF($C$1:$C617,C617)</f>
        <v>2</v>
      </c>
      <c r="E617" s="239" t="str">
        <f t="shared" si="29"/>
        <v>Charities2</v>
      </c>
      <c r="F617" s="86" t="s">
        <v>1408</v>
      </c>
      <c r="G617" s="240">
        <v>0.12269592972501092</v>
      </c>
      <c r="H617" s="243">
        <v>99.996858089665437</v>
      </c>
    </row>
    <row r="618" spans="1:8">
      <c r="A618" s="86" t="str">
        <v>CHARITY3</v>
      </c>
      <c r="B618" s="237">
        <v>617</v>
      </c>
      <c r="C618" s="86" t="s">
        <v>1405</v>
      </c>
      <c r="D618" s="239">
        <f>COUNTIF($C$1:$C618,C618)</f>
        <v>3</v>
      </c>
      <c r="E618" s="239" t="str">
        <f t="shared" si="29"/>
        <v>Charities3</v>
      </c>
      <c r="F618" s="86" t="s">
        <v>1410</v>
      </c>
      <c r="G618" s="240">
        <v>4.3048996071584474E-2</v>
      </c>
      <c r="H618" s="243">
        <v>99.983270126930179</v>
      </c>
    </row>
    <row r="619" spans="1:8">
      <c r="A619" s="86" t="str">
        <v>CHARITY5</v>
      </c>
      <c r="B619" s="237">
        <v>618</v>
      </c>
      <c r="C619" s="86" t="s">
        <v>1405</v>
      </c>
      <c r="D619" s="239">
        <f>COUNTIF($C$1:$C619,C619)</f>
        <v>4</v>
      </c>
      <c r="E619" s="239" t="str">
        <f t="shared" si="29"/>
        <v>Charities4</v>
      </c>
      <c r="F619" s="86" t="s">
        <v>1412</v>
      </c>
      <c r="G619" s="240">
        <v>6.5756929288520297E-2</v>
      </c>
      <c r="H619" s="243">
        <v>100.31225633343897</v>
      </c>
    </row>
    <row r="620" spans="1:8">
      <c r="A620" s="86" t="str">
        <v>CHARITY7</v>
      </c>
      <c r="B620" s="237">
        <v>619</v>
      </c>
      <c r="C620" s="86" t="s">
        <v>1405</v>
      </c>
      <c r="D620" s="239">
        <f>COUNTIF($C$1:$C620,C620)</f>
        <v>5</v>
      </c>
      <c r="E620" s="239" t="str">
        <f t="shared" si="29"/>
        <v>Charities5</v>
      </c>
      <c r="F620" s="86" t="s">
        <v>1414</v>
      </c>
      <c r="G620" s="240">
        <v>0.24434580969009165</v>
      </c>
      <c r="H620" s="243">
        <v>100.31680925990511</v>
      </c>
    </row>
    <row r="621" spans="1:8">
      <c r="A621" s="86" t="str">
        <v>CHARITY8</v>
      </c>
      <c r="B621" s="237">
        <v>620</v>
      </c>
      <c r="C621" s="86" t="s">
        <v>1405</v>
      </c>
      <c r="D621" s="239">
        <f>COUNTIF($C$1:$C621,C621)</f>
        <v>6</v>
      </c>
      <c r="E621" s="239" t="str">
        <f t="shared" si="29"/>
        <v>Charities6</v>
      </c>
      <c r="F621" s="86" t="s">
        <v>1416</v>
      </c>
      <c r="G621" s="240">
        <v>3.4652280663465741E-2</v>
      </c>
      <c r="H621" s="243">
        <v>99.565591191160834</v>
      </c>
    </row>
    <row r="622" spans="1:8">
      <c r="A622" s="86" t="str">
        <v>CHARITY11</v>
      </c>
      <c r="B622" s="237">
        <v>621</v>
      </c>
      <c r="C622" s="86" t="s">
        <v>1405</v>
      </c>
      <c r="D622" s="239">
        <f>COUNTIF($C$1:$C622,C622)</f>
        <v>7</v>
      </c>
      <c r="E622" s="239" t="str">
        <f t="shared" si="29"/>
        <v>Charities7</v>
      </c>
      <c r="F622" s="86" t="s">
        <v>1418</v>
      </c>
      <c r="G622" s="240">
        <v>0.29689458751636832</v>
      </c>
      <c r="H622" s="243">
        <v>100.32859855316741</v>
      </c>
    </row>
    <row r="623" spans="1:8">
      <c r="A623" s="86" t="str">
        <v>CHARITY13</v>
      </c>
      <c r="B623" s="237">
        <v>622</v>
      </c>
      <c r="C623" s="86" t="s">
        <v>1405</v>
      </c>
      <c r="D623" s="239">
        <f>COUNTIF($C$1:$C623,C623)</f>
        <v>8</v>
      </c>
      <c r="E623" s="239" t="str">
        <f t="shared" si="29"/>
        <v>Charities8</v>
      </c>
      <c r="F623" s="86" t="s">
        <v>1420</v>
      </c>
      <c r="G623" s="240">
        <v>3.1381983849847229E-2</v>
      </c>
      <c r="H623" s="243">
        <v>100.77951731595618</v>
      </c>
    </row>
    <row r="624" spans="1:8">
      <c r="A624" s="86" t="str">
        <v>CHARITY15</v>
      </c>
      <c r="B624" s="237">
        <v>623</v>
      </c>
      <c r="C624" s="86" t="s">
        <v>1405</v>
      </c>
      <c r="D624" s="239">
        <f>COUNTIF($C$1:$C624,C624)</f>
        <v>9</v>
      </c>
      <c r="E624" s="239" t="str">
        <f t="shared" si="29"/>
        <v>Charities9</v>
      </c>
      <c r="F624" s="86" t="s">
        <v>1422</v>
      </c>
      <c r="G624" s="240">
        <v>9.4706841990397209E-2</v>
      </c>
      <c r="H624" s="243">
        <v>100.2985774628922</v>
      </c>
    </row>
    <row r="625" spans="1:8">
      <c r="A625" s="86" t="str">
        <v>CHARITY10</v>
      </c>
      <c r="B625" s="237">
        <v>624</v>
      </c>
      <c r="C625" s="86" t="s">
        <v>1405</v>
      </c>
      <c r="D625" s="239">
        <f>COUNTIF($C$1:$C625,C625)</f>
        <v>10</v>
      </c>
      <c r="E625" s="239" t="str">
        <f t="shared" si="29"/>
        <v>Charities10</v>
      </c>
      <c r="F625" s="86" t="s">
        <v>1424</v>
      </c>
      <c r="G625" s="240">
        <v>0.25084635530336097</v>
      </c>
      <c r="H625" s="243">
        <v>100.24371800262541</v>
      </c>
    </row>
    <row r="626" spans="1:8">
      <c r="A626" s="86" t="str">
        <v>INTERESTS1</v>
      </c>
      <c r="B626" s="237">
        <v>625</v>
      </c>
      <c r="C626" s="86" t="s">
        <v>1426</v>
      </c>
      <c r="D626" s="239">
        <f>COUNTIF($C$1:$C626,C626)</f>
        <v>1</v>
      </c>
      <c r="E626" s="239" t="str">
        <f t="shared" si="29"/>
        <v>Interests &amp; Hobbies1</v>
      </c>
      <c r="F626" s="86" t="s">
        <v>1427</v>
      </c>
      <c r="G626" s="240">
        <v>2.9859777389786117E-2</v>
      </c>
      <c r="H626" s="243">
        <v>100.50035263005923</v>
      </c>
    </row>
    <row r="627" spans="1:8">
      <c r="A627" s="86" t="str">
        <v>INTERESTS4</v>
      </c>
      <c r="B627" s="237">
        <v>626</v>
      </c>
      <c r="C627" s="86" t="s">
        <v>1426</v>
      </c>
      <c r="D627" s="239">
        <f>COUNTIF($C$1:$C627,C627)</f>
        <v>2</v>
      </c>
      <c r="E627" s="239" t="str">
        <f t="shared" si="29"/>
        <v>Interests &amp; Hobbies2</v>
      </c>
      <c r="F627" s="86" t="s">
        <v>1429</v>
      </c>
      <c r="G627" s="240">
        <v>0.16884018987341776</v>
      </c>
      <c r="H627" s="243">
        <v>99.663208581473867</v>
      </c>
    </row>
    <row r="628" spans="1:8">
      <c r="A628" s="86" t="str">
        <v>INTERESTS5</v>
      </c>
      <c r="B628" s="237">
        <v>627</v>
      </c>
      <c r="C628" s="86" t="s">
        <v>1426</v>
      </c>
      <c r="D628" s="239">
        <f>COUNTIF($C$1:$C628,C628)</f>
        <v>3</v>
      </c>
      <c r="E628" s="239" t="str">
        <f t="shared" si="29"/>
        <v>Interests &amp; Hobbies3</v>
      </c>
      <c r="F628" s="86" t="s">
        <v>1431</v>
      </c>
      <c r="G628" s="240">
        <v>0.2810652007856832</v>
      </c>
      <c r="H628" s="243">
        <v>99.774918212024119</v>
      </c>
    </row>
    <row r="629" spans="1:8">
      <c r="A629" s="86" t="str">
        <v>INTERESTS6</v>
      </c>
      <c r="B629" s="237">
        <v>628</v>
      </c>
      <c r="C629" s="86" t="s">
        <v>1426</v>
      </c>
      <c r="D629" s="239">
        <f>COUNTIF($C$1:$C629,C629)</f>
        <v>4</v>
      </c>
      <c r="E629" s="239" t="str">
        <f t="shared" si="29"/>
        <v>Interests &amp; Hobbies4</v>
      </c>
      <c r="F629" s="86" t="s">
        <v>1433</v>
      </c>
      <c r="G629" s="240">
        <v>0.35358287865560895</v>
      </c>
      <c r="H629" s="243">
        <v>99.844575682328511</v>
      </c>
    </row>
    <row r="630" spans="1:8">
      <c r="A630" s="86" t="str">
        <v>INTERESTS9</v>
      </c>
      <c r="B630" s="237">
        <v>629</v>
      </c>
      <c r="C630" s="86" t="s">
        <v>1426</v>
      </c>
      <c r="D630" s="239">
        <f>COUNTIF($C$1:$C630,C630)</f>
        <v>5</v>
      </c>
      <c r="E630" s="239" t="str">
        <f t="shared" si="29"/>
        <v>Interests &amp; Hobbies5</v>
      </c>
      <c r="F630" s="86" t="s">
        <v>1435</v>
      </c>
      <c r="G630" s="240">
        <v>0.24422135530336098</v>
      </c>
      <c r="H630" s="243">
        <v>100.29959989831075</v>
      </c>
    </row>
    <row r="631" spans="1:8">
      <c r="A631" s="86" t="str">
        <v>INTERESTS55</v>
      </c>
      <c r="B631" s="237">
        <v>630</v>
      </c>
      <c r="C631" s="86" t="s">
        <v>1426</v>
      </c>
      <c r="D631" s="239">
        <f>COUNTIF($C$1:$C631,C631)</f>
        <v>6</v>
      </c>
      <c r="E631" s="239" t="str">
        <f t="shared" si="29"/>
        <v>Interests &amp; Hobbies6</v>
      </c>
      <c r="F631" s="86" t="s">
        <v>1437</v>
      </c>
      <c r="G631" s="240">
        <v>0.2000412483631602</v>
      </c>
      <c r="H631" s="243">
        <v>100.02394439637598</v>
      </c>
    </row>
    <row r="632" spans="1:8">
      <c r="A632" s="86" t="str">
        <v>INTERESTS10</v>
      </c>
      <c r="B632" s="237">
        <v>631</v>
      </c>
      <c r="C632" s="86" t="s">
        <v>1426</v>
      </c>
      <c r="D632" s="239">
        <f>COUNTIF($C$1:$C632,C632)</f>
        <v>7</v>
      </c>
      <c r="E632" s="239" t="str">
        <f t="shared" si="29"/>
        <v>Interests &amp; Hobbies7</v>
      </c>
      <c r="F632" s="86" t="s">
        <v>1439</v>
      </c>
      <c r="G632" s="240">
        <v>0.42596900916630293</v>
      </c>
      <c r="H632" s="243">
        <v>100.06657637684953</v>
      </c>
    </row>
    <row r="633" spans="1:8">
      <c r="A633" s="86" t="str">
        <v>INTERESTS12</v>
      </c>
      <c r="B633" s="237">
        <v>632</v>
      </c>
      <c r="C633" s="86" t="s">
        <v>1426</v>
      </c>
      <c r="D633" s="239">
        <f>COUNTIF($C$1:$C633,C633)</f>
        <v>8</v>
      </c>
      <c r="E633" s="239" t="str">
        <f t="shared" si="29"/>
        <v>Interests &amp; Hobbies8</v>
      </c>
      <c r="F633" s="86" t="s">
        <v>1441</v>
      </c>
      <c r="G633" s="240">
        <v>0.3217584024443475</v>
      </c>
      <c r="H633" s="243">
        <v>99.759839138974499</v>
      </c>
    </row>
    <row r="634" spans="1:8">
      <c r="A634" s="86" t="str">
        <v>INTERESTS17</v>
      </c>
      <c r="B634" s="237">
        <v>633</v>
      </c>
      <c r="C634" s="86" t="s">
        <v>1426</v>
      </c>
      <c r="D634" s="239">
        <f>COUNTIF($C$1:$C634,C634)</f>
        <v>9</v>
      </c>
      <c r="E634" s="239" t="str">
        <f t="shared" si="29"/>
        <v>Interests &amp; Hobbies9</v>
      </c>
      <c r="F634" s="86" t="s">
        <v>1443</v>
      </c>
      <c r="G634" s="240">
        <v>0.36035764949803578</v>
      </c>
      <c r="H634" s="243">
        <v>99.869975402484158</v>
      </c>
    </row>
    <row r="635" spans="1:8">
      <c r="A635" s="86" t="str">
        <v>INTERESTS43</v>
      </c>
      <c r="B635" s="237">
        <v>634</v>
      </c>
      <c r="C635" s="86" t="s">
        <v>1426</v>
      </c>
      <c r="D635" s="239">
        <f>COUNTIF($C$1:$C635,C635)</f>
        <v>10</v>
      </c>
      <c r="E635" s="239" t="str">
        <f t="shared" si="29"/>
        <v>Interests &amp; Hobbies10</v>
      </c>
      <c r="F635" s="86" t="s">
        <v>1445</v>
      </c>
      <c r="G635" s="240">
        <v>7.1235595809690078E-2</v>
      </c>
      <c r="H635" s="243">
        <v>99.617223549542871</v>
      </c>
    </row>
    <row r="636" spans="1:8">
      <c r="A636" s="86" t="str">
        <v>INTERESTS18</v>
      </c>
      <c r="B636" s="237">
        <v>635</v>
      </c>
      <c r="C636" s="86" t="s">
        <v>1426</v>
      </c>
      <c r="D636" s="239">
        <f>COUNTIF($C$1:$C636,C636)</f>
        <v>11</v>
      </c>
      <c r="E636" s="239" t="str">
        <f t="shared" si="29"/>
        <v>Interests &amp; Hobbies11</v>
      </c>
      <c r="F636" s="86" t="s">
        <v>1447</v>
      </c>
      <c r="G636" s="240">
        <v>0.35160628546486256</v>
      </c>
      <c r="H636" s="243">
        <v>100.77054564495818</v>
      </c>
    </row>
    <row r="637" spans="1:8">
      <c r="A637" s="86" t="str">
        <v>INTERESTS19</v>
      </c>
      <c r="B637" s="237">
        <v>636</v>
      </c>
      <c r="C637" s="86" t="s">
        <v>1426</v>
      </c>
      <c r="D637" s="239">
        <f>COUNTIF($C$1:$C637,C637)</f>
        <v>12</v>
      </c>
      <c r="E637" s="239" t="str">
        <f t="shared" si="29"/>
        <v>Interests &amp; Hobbies12</v>
      </c>
      <c r="F637" s="86" t="s">
        <v>1449</v>
      </c>
      <c r="G637" s="240">
        <v>2.7511839807944128E-2</v>
      </c>
      <c r="H637" s="243">
        <v>99.095638204752561</v>
      </c>
    </row>
    <row r="638" spans="1:8">
      <c r="A638" s="86" t="str">
        <v>INTERESTS44</v>
      </c>
      <c r="B638" s="237">
        <v>637</v>
      </c>
      <c r="C638" s="86" t="s">
        <v>1426</v>
      </c>
      <c r="D638" s="239">
        <f>COUNTIF($C$1:$C638,C638)</f>
        <v>13</v>
      </c>
      <c r="E638" s="239" t="str">
        <f t="shared" si="29"/>
        <v>Interests &amp; Hobbies13</v>
      </c>
      <c r="F638" s="86" t="s">
        <v>1451</v>
      </c>
      <c r="G638" s="240">
        <v>0.36319838498472284</v>
      </c>
      <c r="H638" s="243">
        <v>99.756298445753572</v>
      </c>
    </row>
    <row r="639" spans="1:8">
      <c r="A639" s="86" t="str">
        <v>INTERESTS21</v>
      </c>
      <c r="B639" s="237">
        <v>638</v>
      </c>
      <c r="C639" s="86" t="s">
        <v>1426</v>
      </c>
      <c r="D639" s="239">
        <f>COUNTIF($C$1:$C639,C639)</f>
        <v>14</v>
      </c>
      <c r="E639" s="239" t="str">
        <f t="shared" si="29"/>
        <v>Interests &amp; Hobbies14</v>
      </c>
      <c r="F639" s="86" t="s">
        <v>1453</v>
      </c>
      <c r="G639" s="240">
        <v>0.1877232649498036</v>
      </c>
      <c r="H639" s="243">
        <v>99.777357272244686</v>
      </c>
    </row>
    <row r="640" spans="1:8">
      <c r="A640" s="86" t="str">
        <v>INTERESTS47</v>
      </c>
      <c r="B640" s="237">
        <v>639</v>
      </c>
      <c r="C640" s="86" t="s">
        <v>1426</v>
      </c>
      <c r="D640" s="239">
        <f>COUNTIF($C$1:$C640,C640)</f>
        <v>15</v>
      </c>
      <c r="E640" s="239" t="str">
        <f t="shared" si="29"/>
        <v>Interests &amp; Hobbies15</v>
      </c>
      <c r="F640" s="86" t="s">
        <v>1455</v>
      </c>
      <c r="G640" s="240">
        <v>4.642028590135313E-2</v>
      </c>
      <c r="H640" s="243">
        <v>99.123136111250972</v>
      </c>
    </row>
    <row r="641" spans="1:8">
      <c r="A641" s="86" t="str">
        <v>INTERESTS48</v>
      </c>
      <c r="B641" s="237">
        <v>640</v>
      </c>
      <c r="C641" s="86" t="s">
        <v>1426</v>
      </c>
      <c r="D641" s="239">
        <f>COUNTIF($C$1:$C641,C641)</f>
        <v>16</v>
      </c>
      <c r="E641" s="239" t="str">
        <f t="shared" si="29"/>
        <v>Interests &amp; Hobbies16</v>
      </c>
      <c r="F641" s="86" t="s">
        <v>1457</v>
      </c>
      <c r="G641" s="240">
        <v>0.48579954168485379</v>
      </c>
      <c r="H641" s="243">
        <v>100.13537739704333</v>
      </c>
    </row>
    <row r="642" spans="1:8">
      <c r="A642" s="86" t="str">
        <v>INTERESTS28</v>
      </c>
      <c r="B642" s="237">
        <v>641</v>
      </c>
      <c r="C642" s="86" t="s">
        <v>1426</v>
      </c>
      <c r="D642" s="239">
        <f>COUNTIF($C$1:$C642,C642)</f>
        <v>17</v>
      </c>
      <c r="E642" s="239" t="str">
        <f t="shared" si="29"/>
        <v>Interests &amp; Hobbies17</v>
      </c>
      <c r="F642" s="86" t="s">
        <v>1459</v>
      </c>
      <c r="G642" s="240">
        <v>0.35016903099083363</v>
      </c>
      <c r="H642" s="243">
        <v>99.772891429568077</v>
      </c>
    </row>
    <row r="643" spans="1:8">
      <c r="A643" s="86" t="str">
        <v>INTERESTS29</v>
      </c>
      <c r="B643" s="237">
        <v>642</v>
      </c>
      <c r="C643" s="86" t="s">
        <v>1426</v>
      </c>
      <c r="D643" s="239">
        <f>COUNTIF($C$1:$C643,C643)</f>
        <v>18</v>
      </c>
      <c r="E643" s="239" t="str">
        <f t="shared" ref="E643:E706" si="30">C643&amp;D643</f>
        <v>Interests &amp; Hobbies18</v>
      </c>
      <c r="F643" s="86" t="s">
        <v>1461</v>
      </c>
      <c r="G643" s="240">
        <v>0.41736086861632471</v>
      </c>
      <c r="H643" s="243">
        <v>99.941955076801136</v>
      </c>
    </row>
    <row r="644" spans="1:8">
      <c r="A644" s="86" t="str">
        <v>INTERESTS51</v>
      </c>
      <c r="B644" s="237">
        <v>643</v>
      </c>
      <c r="C644" s="86" t="s">
        <v>1426</v>
      </c>
      <c r="D644" s="239">
        <f>COUNTIF($C$1:$C644,C644)</f>
        <v>19</v>
      </c>
      <c r="E644" s="239" t="str">
        <f t="shared" si="30"/>
        <v>Interests &amp; Hobbies19</v>
      </c>
      <c r="F644" s="86" t="s">
        <v>1399</v>
      </c>
      <c r="G644" s="240">
        <v>0.51683713443910961</v>
      </c>
      <c r="H644" s="243">
        <v>100.11307027564165</v>
      </c>
    </row>
    <row r="645" spans="1:8">
      <c r="A645" s="86" t="str">
        <v>INTERESTS52</v>
      </c>
      <c r="B645" s="237">
        <v>644</v>
      </c>
      <c r="C645" s="86" t="s">
        <v>1426</v>
      </c>
      <c r="D645" s="239">
        <f>COUNTIF($C$1:$C645,C645)</f>
        <v>20</v>
      </c>
      <c r="E645" s="239" t="str">
        <f t="shared" si="30"/>
        <v>Interests &amp; Hobbies20</v>
      </c>
      <c r="F645" s="86" t="s">
        <v>1464</v>
      </c>
      <c r="G645" s="240">
        <v>0.16186512439982545</v>
      </c>
      <c r="H645" s="243">
        <v>99.40530459322099</v>
      </c>
    </row>
    <row r="646" spans="1:8">
      <c r="A646" s="86" t="str">
        <v>holdest6</v>
      </c>
      <c r="B646" s="237">
        <v>645</v>
      </c>
      <c r="C646" s="86" t="s">
        <v>1466</v>
      </c>
      <c r="D646" s="239">
        <f>COUNTIF($C$1:$C646,C646)</f>
        <v>1</v>
      </c>
      <c r="E646" s="239" t="str">
        <f t="shared" si="30"/>
        <v>Holiday Destination/Type1</v>
      </c>
      <c r="F646" s="86" t="s">
        <v>1467</v>
      </c>
      <c r="G646" s="240">
        <v>0.58186446966390226</v>
      </c>
      <c r="H646" s="243">
        <v>100.30980461308521</v>
      </c>
    </row>
    <row r="647" spans="1:8">
      <c r="A647" s="86" t="str">
        <v>holdest1</v>
      </c>
      <c r="B647" s="237">
        <v>646</v>
      </c>
      <c r="C647" s="86" t="s">
        <v>1466</v>
      </c>
      <c r="D647" s="239">
        <f>COUNTIF($C$1:$C647,C647)</f>
        <v>2</v>
      </c>
      <c r="E647" s="239" t="str">
        <f t="shared" si="30"/>
        <v>Holiday Destination/Type2</v>
      </c>
      <c r="F647" s="86" t="s">
        <v>1469</v>
      </c>
      <c r="G647" s="240">
        <v>3.9024443474465299E-2</v>
      </c>
      <c r="H647" s="243">
        <v>99.362029950238551</v>
      </c>
    </row>
    <row r="648" spans="1:8">
      <c r="A648" s="86" t="str">
        <v>holdest2</v>
      </c>
      <c r="B648" s="237">
        <v>647</v>
      </c>
      <c r="C648" s="86" t="s">
        <v>1466</v>
      </c>
      <c r="D648" s="239">
        <f>COUNTIF($C$1:$C648,C648)</f>
        <v>3</v>
      </c>
      <c r="E648" s="239" t="str">
        <f t="shared" si="30"/>
        <v>Holiday Destination/Type3</v>
      </c>
      <c r="F648" s="86" t="s">
        <v>1471</v>
      </c>
      <c r="G648" s="240">
        <v>8.9592481449148859E-2</v>
      </c>
      <c r="H648" s="243">
        <v>99.058982552883833</v>
      </c>
    </row>
    <row r="649" spans="1:8">
      <c r="A649" s="86" t="str">
        <v>holdest3</v>
      </c>
      <c r="B649" s="237">
        <v>648</v>
      </c>
      <c r="C649" s="86" t="s">
        <v>1466</v>
      </c>
      <c r="D649" s="239">
        <f>COUNTIF($C$1:$C649,C649)</f>
        <v>4</v>
      </c>
      <c r="E649" s="239" t="str">
        <f t="shared" si="30"/>
        <v>Holiday Destination/Type4</v>
      </c>
      <c r="F649" s="86" t="s">
        <v>1473</v>
      </c>
      <c r="G649" s="240">
        <v>9.579659537319948E-3</v>
      </c>
      <c r="H649" s="243">
        <v>99.165625412614673</v>
      </c>
    </row>
    <row r="650" spans="1:8">
      <c r="A650" s="86" t="str">
        <v>holdest4</v>
      </c>
      <c r="B650" s="237">
        <v>649</v>
      </c>
      <c r="C650" s="86" t="s">
        <v>1466</v>
      </c>
      <c r="D650" s="239">
        <f>COUNTIF($C$1:$C650,C650)</f>
        <v>5</v>
      </c>
      <c r="E650" s="239" t="str">
        <f t="shared" si="30"/>
        <v>Holiday Destination/Type5</v>
      </c>
      <c r="F650" s="86" t="s">
        <v>1475</v>
      </c>
      <c r="G650" s="240">
        <v>1.658347883020515E-2</v>
      </c>
      <c r="H650" s="243">
        <v>99.280121964956365</v>
      </c>
    </row>
    <row r="651" spans="1:8">
      <c r="A651" s="86" t="str">
        <v>holdest5</v>
      </c>
      <c r="B651" s="237">
        <v>650</v>
      </c>
      <c r="C651" s="86" t="s">
        <v>1466</v>
      </c>
      <c r="D651" s="239">
        <f>COUNTIF($C$1:$C651,C651)</f>
        <v>6</v>
      </c>
      <c r="E651" s="239" t="str">
        <f t="shared" si="30"/>
        <v>Holiday Destination/Type6</v>
      </c>
      <c r="F651" s="86" t="s">
        <v>1477</v>
      </c>
      <c r="G651" s="240">
        <v>0.34394145569620255</v>
      </c>
      <c r="H651" s="243">
        <v>99.966654534516096</v>
      </c>
    </row>
    <row r="652" spans="1:8">
      <c r="A652" s="86" t="str">
        <v>holdest7</v>
      </c>
      <c r="B652" s="237">
        <v>651</v>
      </c>
      <c r="C652" s="86" t="s">
        <v>1466</v>
      </c>
      <c r="D652" s="239">
        <f>COUNTIF($C$1:$C652,C652)</f>
        <v>7</v>
      </c>
      <c r="E652" s="239" t="str">
        <f t="shared" si="30"/>
        <v>Holiday Destination/Type7</v>
      </c>
      <c r="F652" s="86" t="s">
        <v>1479</v>
      </c>
      <c r="G652" s="240">
        <v>0.20984673723264949</v>
      </c>
      <c r="H652" s="243">
        <v>99.79743109530412</v>
      </c>
    </row>
    <row r="653" spans="1:8">
      <c r="A653" s="86" t="str">
        <v>holdest8</v>
      </c>
      <c r="B653" s="237">
        <v>652</v>
      </c>
      <c r="C653" s="86" t="s">
        <v>1466</v>
      </c>
      <c r="D653" s="239">
        <f>COUNTIF($C$1:$C653,C653)</f>
        <v>8</v>
      </c>
      <c r="E653" s="239" t="str">
        <f t="shared" si="30"/>
        <v>Holiday Destination/Type8</v>
      </c>
      <c r="F653" s="86" t="s">
        <v>1481</v>
      </c>
      <c r="G653" s="240">
        <v>6.6202640768223478E-2</v>
      </c>
      <c r="H653" s="243">
        <v>99.245376984199567</v>
      </c>
    </row>
    <row r="654" spans="1:8">
      <c r="A654" s="86" t="str">
        <v>holtype1</v>
      </c>
      <c r="B654" s="237">
        <v>653</v>
      </c>
      <c r="C654" s="86" t="s">
        <v>1466</v>
      </c>
      <c r="D654" s="239">
        <f>COUNTIF($C$1:$C654,C654)</f>
        <v>9</v>
      </c>
      <c r="E654" s="239" t="str">
        <f t="shared" si="30"/>
        <v>Holiday Destination/Type9</v>
      </c>
      <c r="F654" s="86" t="s">
        <v>1483</v>
      </c>
      <c r="G654" s="240">
        <v>0.21663842208642517</v>
      </c>
      <c r="H654" s="243">
        <v>99.928171989907824</v>
      </c>
    </row>
    <row r="655" spans="1:8">
      <c r="A655" s="86" t="str">
        <v>holtype3</v>
      </c>
      <c r="B655" s="237">
        <v>654</v>
      </c>
      <c r="C655" s="86" t="s">
        <v>1466</v>
      </c>
      <c r="D655" s="239">
        <f>COUNTIF($C$1:$C655,C655)</f>
        <v>10</v>
      </c>
      <c r="E655" s="239" t="str">
        <f t="shared" si="30"/>
        <v>Holiday Destination/Type10</v>
      </c>
      <c r="F655" s="86" t="s">
        <v>1485</v>
      </c>
      <c r="G655" s="240">
        <v>2.9373144914884328E-2</v>
      </c>
      <c r="H655" s="243">
        <v>100.28624364704157</v>
      </c>
    </row>
    <row r="656" spans="1:8">
      <c r="A656" s="86" t="str">
        <v>holtype4</v>
      </c>
      <c r="B656" s="237">
        <v>655</v>
      </c>
      <c r="C656" s="86" t="s">
        <v>1466</v>
      </c>
      <c r="D656" s="239">
        <f>COUNTIF($C$1:$C656,C656)</f>
        <v>11</v>
      </c>
      <c r="E656" s="239" t="str">
        <f t="shared" si="30"/>
        <v>Holiday Destination/Type11</v>
      </c>
      <c r="F656" s="86" t="s">
        <v>1487</v>
      </c>
      <c r="G656" s="240">
        <v>0.20298625054561328</v>
      </c>
      <c r="H656" s="243">
        <v>100.47904534156619</v>
      </c>
    </row>
    <row r="657" spans="1:8">
      <c r="A657" s="86" t="str">
        <v>holtype6</v>
      </c>
      <c r="B657" s="237">
        <v>656</v>
      </c>
      <c r="C657" s="86" t="s">
        <v>1466</v>
      </c>
      <c r="D657" s="239">
        <f>COUNTIF($C$1:$C657,C657)</f>
        <v>12</v>
      </c>
      <c r="E657" s="239" t="str">
        <f t="shared" si="30"/>
        <v>Holiday Destination/Type12</v>
      </c>
      <c r="F657" s="86" t="s">
        <v>1489</v>
      </c>
      <c r="G657" s="240">
        <v>0.13589529681361853</v>
      </c>
      <c r="H657" s="243">
        <v>99.873585082655552</v>
      </c>
    </row>
    <row r="658" spans="1:8">
      <c r="A658" s="86" t="str">
        <v>car_enqc_app</v>
      </c>
      <c r="B658" s="237">
        <v>657</v>
      </c>
      <c r="C658" s="86" t="s">
        <v>1492</v>
      </c>
      <c r="D658" s="239">
        <f>COUNTIF($C$1:$C658,C658)</f>
        <v>1</v>
      </c>
      <c r="E658" s="239" t="str">
        <f t="shared" si="30"/>
        <v>Make enquiry on car dealership or manufacturer1</v>
      </c>
      <c r="F658" s="86" t="s">
        <v>1493</v>
      </c>
      <c r="G658" s="240">
        <v>0.13981492797904846</v>
      </c>
      <c r="H658" s="243">
        <v>98.452740765774536</v>
      </c>
    </row>
    <row r="659" spans="1:8">
      <c r="A659" s="86" t="str">
        <v>car_enqc_call</v>
      </c>
      <c r="B659" s="237">
        <v>658</v>
      </c>
      <c r="C659" s="86" t="s">
        <v>1492</v>
      </c>
      <c r="D659" s="239">
        <f>COUNTIF($C$1:$C659,C659)</f>
        <v>2</v>
      </c>
      <c r="E659" s="239" t="str">
        <f t="shared" si="30"/>
        <v>Make enquiry on car dealership or manufacturer2</v>
      </c>
      <c r="F659" s="86" t="s">
        <v>1495</v>
      </c>
      <c r="G659" s="240">
        <v>0.46299399825403748</v>
      </c>
      <c r="H659" s="243">
        <v>99.984964097684355</v>
      </c>
    </row>
    <row r="660" spans="1:8">
      <c r="A660" s="86" t="str">
        <v>car_enqc_email</v>
      </c>
      <c r="B660" s="237">
        <v>659</v>
      </c>
      <c r="C660" s="86" t="s">
        <v>1492</v>
      </c>
      <c r="D660" s="239">
        <f>COUNTIF($C$1:$C660,C660)</f>
        <v>3</v>
      </c>
      <c r="E660" s="239" t="str">
        <f t="shared" si="30"/>
        <v>Make enquiry on car dealership or manufacturer3</v>
      </c>
      <c r="F660" s="86" t="s">
        <v>1050</v>
      </c>
      <c r="G660" s="240">
        <v>0.32619680270624174</v>
      </c>
      <c r="H660" s="243">
        <v>99.94400307306293</v>
      </c>
    </row>
    <row r="661" spans="1:8">
      <c r="A661" s="86" t="str">
        <v>car_enqc_f2f</v>
      </c>
      <c r="B661" s="237">
        <v>660</v>
      </c>
      <c r="C661" s="86" t="s">
        <v>1492</v>
      </c>
      <c r="D661" s="239">
        <f>COUNTIF($C$1:$C661,C661)</f>
        <v>4</v>
      </c>
      <c r="E661" s="239" t="str">
        <f t="shared" si="30"/>
        <v>Make enquiry on car dealership or manufacturer4</v>
      </c>
      <c r="F661" s="86" t="s">
        <v>1498</v>
      </c>
      <c r="G661" s="240">
        <v>0.51807032955041454</v>
      </c>
      <c r="H661" s="243">
        <v>99.841123888019041</v>
      </c>
    </row>
    <row r="662" spans="1:8">
      <c r="A662" s="86" t="str">
        <v>car_enqc_mail</v>
      </c>
      <c r="B662" s="237">
        <v>661</v>
      </c>
      <c r="C662" s="86" t="s">
        <v>1492</v>
      </c>
      <c r="D662" s="239">
        <f>COUNTIF($C$1:$C662,C662)</f>
        <v>5</v>
      </c>
      <c r="E662" s="239" t="str">
        <f t="shared" si="30"/>
        <v>Make enquiry on car dealership or manufacturer5</v>
      </c>
      <c r="F662" s="86" t="s">
        <v>1500</v>
      </c>
      <c r="G662" s="240">
        <v>0.11721349847228284</v>
      </c>
      <c r="H662" s="243">
        <v>98.726628722442911</v>
      </c>
    </row>
    <row r="663" spans="1:8">
      <c r="A663" s="86" t="str">
        <v>car_enqc_txt</v>
      </c>
      <c r="B663" s="237">
        <v>662</v>
      </c>
      <c r="C663" s="86" t="s">
        <v>1492</v>
      </c>
      <c r="D663" s="239">
        <f>COUNTIF($C$1:$C663,C663)</f>
        <v>6</v>
      </c>
      <c r="E663" s="239" t="str">
        <f t="shared" si="30"/>
        <v>Make enquiry on car dealership or manufacturer6</v>
      </c>
      <c r="F663" s="86" t="s">
        <v>1502</v>
      </c>
      <c r="G663" s="240">
        <v>9.0027444347446542E-2</v>
      </c>
      <c r="H663" s="243">
        <v>99.603084351024435</v>
      </c>
    </row>
    <row r="664" spans="1:8">
      <c r="A664" s="86" t="str">
        <v>car_enqc_web</v>
      </c>
      <c r="B664" s="237">
        <v>663</v>
      </c>
      <c r="C664" s="86" t="s">
        <v>1492</v>
      </c>
      <c r="D664" s="239">
        <f>COUNTIF($C$1:$C664,C664)</f>
        <v>7</v>
      </c>
      <c r="E664" s="239" t="str">
        <f t="shared" si="30"/>
        <v>Make enquiry on car dealership or manufacturer7</v>
      </c>
      <c r="F664" s="86" t="s">
        <v>1504</v>
      </c>
      <c r="G664" s="240">
        <v>0.23701091226538631</v>
      </c>
      <c r="H664" s="243">
        <v>99.906244255308906</v>
      </c>
    </row>
    <row r="665" spans="1:8">
      <c r="A665" s="86" t="str">
        <v>car_sub_app</v>
      </c>
      <c r="B665" s="237">
        <v>664</v>
      </c>
      <c r="C665" s="86" t="s">
        <v>1506</v>
      </c>
      <c r="D665" s="239">
        <f>COUNTIF($C$1:$C665,C665)</f>
        <v>1</v>
      </c>
      <c r="E665" s="239" t="str">
        <f t="shared" si="30"/>
        <v>Submit info to cars dealership or manufacturer1</v>
      </c>
      <c r="F665" s="86" t="s">
        <v>1493</v>
      </c>
      <c r="G665" s="240">
        <v>0.16623826931470972</v>
      </c>
      <c r="H665" s="243">
        <v>99.548540500974354</v>
      </c>
    </row>
    <row r="666" spans="1:8">
      <c r="A666" s="86" t="str">
        <v>car_sub_call</v>
      </c>
      <c r="B666" s="237">
        <v>665</v>
      </c>
      <c r="C666" s="86" t="s">
        <v>1506</v>
      </c>
      <c r="D666" s="239">
        <f>COUNTIF($C$1:$C666,C666)</f>
        <v>2</v>
      </c>
      <c r="E666" s="239" t="str">
        <f t="shared" si="30"/>
        <v>Submit info to cars dealership or manufacturer2</v>
      </c>
      <c r="F666" s="86" t="s">
        <v>1495</v>
      </c>
      <c r="G666" s="240">
        <v>0.42477897206460058</v>
      </c>
      <c r="H666" s="243">
        <v>100.05694197351609</v>
      </c>
    </row>
    <row r="667" spans="1:8">
      <c r="A667" s="86" t="str">
        <v>car_sub_email</v>
      </c>
      <c r="B667" s="237">
        <v>666</v>
      </c>
      <c r="C667" s="86" t="s">
        <v>1506</v>
      </c>
      <c r="D667" s="239">
        <f>COUNTIF($C$1:$C667,C667)</f>
        <v>3</v>
      </c>
      <c r="E667" s="239" t="str">
        <f t="shared" si="30"/>
        <v>Submit info to cars dealership or manufacturer3</v>
      </c>
      <c r="F667" s="86" t="s">
        <v>1050</v>
      </c>
      <c r="G667" s="240">
        <v>0.30075403753819291</v>
      </c>
      <c r="H667" s="243">
        <v>100.02769844816449</v>
      </c>
    </row>
    <row r="668" spans="1:8">
      <c r="A668" s="86" t="str">
        <v>car_sub_f2f</v>
      </c>
      <c r="B668" s="237">
        <v>667</v>
      </c>
      <c r="C668" s="86" t="s">
        <v>1506</v>
      </c>
      <c r="D668" s="239">
        <f>COUNTIF($C$1:$C668,C668)</f>
        <v>4</v>
      </c>
      <c r="E668" s="239" t="str">
        <f t="shared" si="30"/>
        <v>Submit info to cars dealership or manufacturer4</v>
      </c>
      <c r="F668" s="86" t="s">
        <v>1498</v>
      </c>
      <c r="G668" s="240">
        <v>0.49633604321257091</v>
      </c>
      <c r="H668" s="243">
        <v>99.931119743045954</v>
      </c>
    </row>
    <row r="669" spans="1:8">
      <c r="A669" s="86" t="str">
        <v>car_sub_mail</v>
      </c>
      <c r="B669" s="237">
        <v>668</v>
      </c>
      <c r="C669" s="86" t="s">
        <v>1506</v>
      </c>
      <c r="D669" s="239">
        <f>COUNTIF($C$1:$C669,C669)</f>
        <v>5</v>
      </c>
      <c r="E669" s="239" t="str">
        <f t="shared" si="30"/>
        <v>Submit info to cars dealership or manufacturer5</v>
      </c>
      <c r="F669" s="86" t="s">
        <v>1500</v>
      </c>
      <c r="G669" s="240">
        <v>8.7547250109122648E-2</v>
      </c>
      <c r="H669" s="243">
        <v>98.604603230041292</v>
      </c>
    </row>
    <row r="670" spans="1:8">
      <c r="A670" s="86" t="str">
        <v>car_sub_txt</v>
      </c>
      <c r="B670" s="237">
        <v>669</v>
      </c>
      <c r="C670" s="86" t="s">
        <v>1506</v>
      </c>
      <c r="D670" s="239">
        <f>COUNTIF($C$1:$C670,C670)</f>
        <v>6</v>
      </c>
      <c r="E670" s="239" t="str">
        <f t="shared" si="30"/>
        <v>Submit info to cars dealership or manufacturer6</v>
      </c>
      <c r="F670" s="86" t="s">
        <v>1502</v>
      </c>
      <c r="G670" s="240">
        <v>0.10336452422522918</v>
      </c>
      <c r="H670" s="243">
        <v>100.30767043947353</v>
      </c>
    </row>
    <row r="671" spans="1:8">
      <c r="A671" s="86" t="str">
        <v>car_sub_web</v>
      </c>
      <c r="B671" s="237">
        <v>670</v>
      </c>
      <c r="C671" s="86" t="s">
        <v>1506</v>
      </c>
      <c r="D671" s="239">
        <f>COUNTIF($C$1:$C671,C671)</f>
        <v>7</v>
      </c>
      <c r="E671" s="239" t="str">
        <f t="shared" si="30"/>
        <v>Submit info to cars dealership or manufacturer7</v>
      </c>
      <c r="F671" s="86" t="s">
        <v>1504</v>
      </c>
      <c r="G671" s="240">
        <v>0.30914884329986903</v>
      </c>
      <c r="H671" s="243">
        <v>100.03469569847871</v>
      </c>
    </row>
    <row r="672" spans="1:8">
      <c r="A672" s="86" t="str">
        <v>car_mark_app</v>
      </c>
      <c r="B672" s="237">
        <v>671</v>
      </c>
      <c r="C672" s="86" t="s">
        <v>1514</v>
      </c>
      <c r="D672" s="239">
        <f>COUNTIF($C$1:$C672,C672)</f>
        <v>1</v>
      </c>
      <c r="E672" s="239" t="str">
        <f t="shared" si="30"/>
        <v>Get info/marketing from car dealership or manufacturer1</v>
      </c>
      <c r="F672" s="86" t="s">
        <v>1493</v>
      </c>
      <c r="G672" s="240">
        <v>0.13810410301178527</v>
      </c>
      <c r="H672" s="243">
        <v>99.387405171813597</v>
      </c>
    </row>
    <row r="673" spans="1:8">
      <c r="A673" s="86" t="str">
        <v>car_mark_call</v>
      </c>
      <c r="B673" s="237">
        <v>672</v>
      </c>
      <c r="C673" s="86" t="s">
        <v>1514</v>
      </c>
      <c r="D673" s="239">
        <f>COUNTIF($C$1:$C673,C673)</f>
        <v>2</v>
      </c>
      <c r="E673" s="239" t="str">
        <f t="shared" si="30"/>
        <v>Get info/marketing from car dealership or manufacturer2</v>
      </c>
      <c r="F673" s="86" t="s">
        <v>1495</v>
      </c>
      <c r="G673" s="240">
        <v>0.22818338061981669</v>
      </c>
      <c r="H673" s="243">
        <v>99.38479846162673</v>
      </c>
    </row>
    <row r="674" spans="1:8">
      <c r="A674" s="86" t="str">
        <v>car_mark_email</v>
      </c>
      <c r="B674" s="237">
        <v>673</v>
      </c>
      <c r="C674" s="86" t="s">
        <v>1514</v>
      </c>
      <c r="D674" s="239">
        <f>COUNTIF($C$1:$C674,C674)</f>
        <v>3</v>
      </c>
      <c r="E674" s="239" t="str">
        <f t="shared" si="30"/>
        <v>Get info/marketing from car dealership or manufacturer3</v>
      </c>
      <c r="F674" s="86" t="s">
        <v>1050</v>
      </c>
      <c r="G674" s="240">
        <v>0.24583729812309035</v>
      </c>
      <c r="H674" s="243">
        <v>100.16156718027516</v>
      </c>
    </row>
    <row r="675" spans="1:8">
      <c r="A675" s="86" t="str">
        <v>car_mark_f2f</v>
      </c>
      <c r="B675" s="237">
        <v>674</v>
      </c>
      <c r="C675" s="86" t="s">
        <v>1514</v>
      </c>
      <c r="D675" s="239">
        <f>COUNTIF($C$1:$C675,C675)</f>
        <v>4</v>
      </c>
      <c r="E675" s="239" t="str">
        <f t="shared" si="30"/>
        <v>Get info/marketing from car dealership or manufacturer4</v>
      </c>
      <c r="F675" s="86" t="s">
        <v>1498</v>
      </c>
      <c r="G675" s="240">
        <v>0.49401380401571365</v>
      </c>
      <c r="H675" s="243">
        <v>99.969120037852676</v>
      </c>
    </row>
    <row r="676" spans="1:8">
      <c r="A676" s="86" t="str">
        <v>car_mark_mail</v>
      </c>
      <c r="B676" s="237">
        <v>675</v>
      </c>
      <c r="C676" s="86" t="s">
        <v>1514</v>
      </c>
      <c r="D676" s="239">
        <f>COUNTIF($C$1:$C676,C676)</f>
        <v>5</v>
      </c>
      <c r="E676" s="239" t="str">
        <f t="shared" si="30"/>
        <v>Get info/marketing from car dealership or manufacturer5</v>
      </c>
      <c r="F676" s="86" t="s">
        <v>1500</v>
      </c>
      <c r="G676" s="240">
        <v>0.15250676560453952</v>
      </c>
      <c r="H676" s="243">
        <v>99.709747532073507</v>
      </c>
    </row>
    <row r="677" spans="1:8">
      <c r="A677" s="86" t="str">
        <v>car_mark_txt</v>
      </c>
      <c r="B677" s="237">
        <v>676</v>
      </c>
      <c r="C677" s="86" t="s">
        <v>1514</v>
      </c>
      <c r="D677" s="239">
        <f>COUNTIF($C$1:$C677,C677)</f>
        <v>6</v>
      </c>
      <c r="E677" s="239" t="str">
        <f t="shared" si="30"/>
        <v>Get info/marketing from car dealership or manufacturer6</v>
      </c>
      <c r="F677" s="86" t="s">
        <v>1502</v>
      </c>
      <c r="G677" s="240">
        <v>9.9807944129201215E-2</v>
      </c>
      <c r="H677" s="243">
        <v>99.873191756668149</v>
      </c>
    </row>
    <row r="678" spans="1:8">
      <c r="A678" s="86" t="str">
        <v>car_mark_web</v>
      </c>
      <c r="B678" s="237">
        <v>677</v>
      </c>
      <c r="C678" s="86" t="s">
        <v>1514</v>
      </c>
      <c r="D678" s="239">
        <f>COUNTIF($C$1:$C678,C678)</f>
        <v>7</v>
      </c>
      <c r="E678" s="239" t="str">
        <f t="shared" si="30"/>
        <v>Get info/marketing from car dealership or manufacturer7</v>
      </c>
      <c r="F678" s="86" t="s">
        <v>1504</v>
      </c>
      <c r="G678" s="240">
        <v>0.3080302815364469</v>
      </c>
      <c r="H678" s="243">
        <v>99.822767484369521</v>
      </c>
    </row>
    <row r="679" spans="1:8">
      <c r="A679" s="86" t="str">
        <v>car_res_app</v>
      </c>
      <c r="B679" s="237">
        <v>678</v>
      </c>
      <c r="C679" s="86" t="s">
        <v>1522</v>
      </c>
      <c r="D679" s="239">
        <f>COUNTIF($C$1:$C679,C679)</f>
        <v>1</v>
      </c>
      <c r="E679" s="239" t="str">
        <f t="shared" si="30"/>
        <v>Research car dealership or manufacturer1</v>
      </c>
      <c r="F679" s="86" t="s">
        <v>1493</v>
      </c>
      <c r="G679" s="240">
        <v>0.13065157136621564</v>
      </c>
      <c r="H679" s="243">
        <v>98.905011157767831</v>
      </c>
    </row>
    <row r="680" spans="1:8">
      <c r="A680" s="86" t="str">
        <v>car_res_call</v>
      </c>
      <c r="B680" s="237">
        <v>679</v>
      </c>
      <c r="C680" s="86" t="s">
        <v>1522</v>
      </c>
      <c r="D680" s="239">
        <f>COUNTIF($C$1:$C680,C680)</f>
        <v>2</v>
      </c>
      <c r="E680" s="239" t="str">
        <f t="shared" si="30"/>
        <v>Research car dealership or manufacturer2</v>
      </c>
      <c r="F680" s="86" t="s">
        <v>1495</v>
      </c>
      <c r="G680" s="240">
        <v>0.21551293103448277</v>
      </c>
      <c r="H680" s="243">
        <v>99.522338142700931</v>
      </c>
    </row>
    <row r="681" spans="1:8">
      <c r="A681" s="86" t="str">
        <v>car_res_email</v>
      </c>
      <c r="B681" s="237">
        <v>680</v>
      </c>
      <c r="C681" s="86" t="s">
        <v>1522</v>
      </c>
      <c r="D681" s="239">
        <f>COUNTIF($C$1:$C681,C681)</f>
        <v>3</v>
      </c>
      <c r="E681" s="239" t="str">
        <f t="shared" si="30"/>
        <v>Research car dealership or manufacturer3</v>
      </c>
      <c r="F681" s="86" t="s">
        <v>1050</v>
      </c>
      <c r="G681" s="240">
        <v>0.17744565691837624</v>
      </c>
      <c r="H681" s="243">
        <v>99.425058968454792</v>
      </c>
    </row>
    <row r="682" spans="1:8">
      <c r="A682" s="86" t="str">
        <v>car_res_f2f</v>
      </c>
      <c r="B682" s="237">
        <v>681</v>
      </c>
      <c r="C682" s="86" t="s">
        <v>1522</v>
      </c>
      <c r="D682" s="239">
        <f>COUNTIF($C$1:$C682,C682)</f>
        <v>4</v>
      </c>
      <c r="E682" s="239" t="str">
        <f t="shared" si="30"/>
        <v>Research car dealership or manufacturer4</v>
      </c>
      <c r="F682" s="86" t="s">
        <v>1498</v>
      </c>
      <c r="G682" s="240">
        <v>0.67873079441292017</v>
      </c>
      <c r="H682" s="243">
        <v>100.04361401359701</v>
      </c>
    </row>
    <row r="683" spans="1:8">
      <c r="A683" s="86" t="str">
        <v>car_res_mail</v>
      </c>
      <c r="B683" s="237">
        <v>682</v>
      </c>
      <c r="C683" s="86" t="s">
        <v>1522</v>
      </c>
      <c r="D683" s="239">
        <f>COUNTIF($C$1:$C683,C683)</f>
        <v>5</v>
      </c>
      <c r="E683" s="239" t="str">
        <f t="shared" si="30"/>
        <v>Research car dealership or manufacturer5</v>
      </c>
      <c r="F683" s="86" t="s">
        <v>1500</v>
      </c>
      <c r="G683" s="240">
        <v>8.5310344827586218E-2</v>
      </c>
      <c r="H683" s="243">
        <v>100.22869049480249</v>
      </c>
    </row>
    <row r="684" spans="1:8">
      <c r="A684" s="86" t="str">
        <v>car_res_txt</v>
      </c>
      <c r="B684" s="237">
        <v>683</v>
      </c>
      <c r="C684" s="86" t="s">
        <v>1522</v>
      </c>
      <c r="D684" s="239">
        <f>COUNTIF($C$1:$C684,C684)</f>
        <v>6</v>
      </c>
      <c r="E684" s="239" t="str">
        <f t="shared" si="30"/>
        <v>Research car dealership or manufacturer6</v>
      </c>
      <c r="F684" s="86" t="s">
        <v>1502</v>
      </c>
      <c r="G684" s="240">
        <v>6.8212461807071148E-2</v>
      </c>
      <c r="H684" s="243">
        <v>100.39524615492066</v>
      </c>
    </row>
    <row r="685" spans="1:8">
      <c r="A685" s="86" t="str">
        <v>car_res_web</v>
      </c>
      <c r="B685" s="237">
        <v>684</v>
      </c>
      <c r="C685" s="86" t="s">
        <v>1522</v>
      </c>
      <c r="D685" s="239">
        <f>COUNTIF($C$1:$C685,C685)</f>
        <v>7</v>
      </c>
      <c r="E685" s="239" t="str">
        <f t="shared" si="30"/>
        <v>Research car dealership or manufacturer7</v>
      </c>
      <c r="F685" s="86" t="s">
        <v>1504</v>
      </c>
      <c r="G685" s="240">
        <v>0.38211572457442172</v>
      </c>
      <c r="H685" s="243">
        <v>99.952356218602745</v>
      </c>
    </row>
    <row r="686" spans="1:8">
      <c r="A686" s="86" t="str">
        <v>hlh_enqc_app</v>
      </c>
      <c r="B686" s="237">
        <v>685</v>
      </c>
      <c r="C686" s="86" t="s">
        <v>1530</v>
      </c>
      <c r="D686" s="239">
        <f>COUNTIF($C$1:$C686,C686)</f>
        <v>1</v>
      </c>
      <c r="E686" s="239" t="str">
        <f t="shared" si="30"/>
        <v>Make enquiry on local health services1</v>
      </c>
      <c r="F686" s="86" t="s">
        <v>1493</v>
      </c>
      <c r="G686" s="240">
        <v>0.12282671322566566</v>
      </c>
      <c r="H686" s="243">
        <v>100.01759332005665</v>
      </c>
    </row>
    <row r="687" spans="1:8">
      <c r="A687" s="86" t="str">
        <v>hlh_enqc_call</v>
      </c>
      <c r="B687" s="237">
        <v>686</v>
      </c>
      <c r="C687" s="86" t="s">
        <v>1530</v>
      </c>
      <c r="D687" s="239">
        <f>COUNTIF($C$1:$C687,C687)</f>
        <v>2</v>
      </c>
      <c r="E687" s="239" t="str">
        <f t="shared" si="30"/>
        <v>Make enquiry on local health services2</v>
      </c>
      <c r="F687" s="86" t="s">
        <v>1495</v>
      </c>
      <c r="G687" s="240">
        <v>0.40091575731121787</v>
      </c>
      <c r="H687" s="243">
        <v>99.838925990868361</v>
      </c>
    </row>
    <row r="688" spans="1:8">
      <c r="A688" s="86" t="str">
        <v>hlh_enqc_email</v>
      </c>
      <c r="B688" s="237">
        <v>687</v>
      </c>
      <c r="C688" s="86" t="s">
        <v>1530</v>
      </c>
      <c r="D688" s="239">
        <f>COUNTIF($C$1:$C688,C688)</f>
        <v>3</v>
      </c>
      <c r="E688" s="239" t="str">
        <f t="shared" si="30"/>
        <v>Make enquiry on local health services3</v>
      </c>
      <c r="F688" s="86" t="s">
        <v>1050</v>
      </c>
      <c r="G688" s="240">
        <v>0.31177122435617627</v>
      </c>
      <c r="H688" s="243">
        <v>99.894789674024366</v>
      </c>
    </row>
    <row r="689" spans="1:8">
      <c r="A689" s="86" t="str">
        <v>hlh_enqc_f2f</v>
      </c>
      <c r="B689" s="237">
        <v>688</v>
      </c>
      <c r="C689" s="86" t="s">
        <v>1530</v>
      </c>
      <c r="D689" s="239">
        <f>COUNTIF($C$1:$C689,C689)</f>
        <v>4</v>
      </c>
      <c r="E689" s="239" t="str">
        <f t="shared" si="30"/>
        <v>Make enquiry on local health services4</v>
      </c>
      <c r="F689" s="86" t="s">
        <v>1498</v>
      </c>
      <c r="G689" s="240">
        <v>0.33802384329986912</v>
      </c>
      <c r="H689" s="243">
        <v>99.742971525937335</v>
      </c>
    </row>
    <row r="690" spans="1:8">
      <c r="A690" s="86" t="str">
        <v>hlh_enqc_mail</v>
      </c>
      <c r="B690" s="237">
        <v>689</v>
      </c>
      <c r="C690" s="86" t="s">
        <v>1530</v>
      </c>
      <c r="D690" s="239">
        <f>COUNTIF($C$1:$C690,C690)</f>
        <v>5</v>
      </c>
      <c r="E690" s="239" t="str">
        <f t="shared" si="30"/>
        <v>Make enquiry on local health services5</v>
      </c>
      <c r="F690" s="86" t="s">
        <v>1500</v>
      </c>
      <c r="G690" s="240">
        <v>0.12358555216062857</v>
      </c>
      <c r="H690" s="243">
        <v>99.473495464693656</v>
      </c>
    </row>
    <row r="691" spans="1:8">
      <c r="A691" s="86" t="str">
        <v>hlh_enqc_txt</v>
      </c>
      <c r="B691" s="237">
        <v>690</v>
      </c>
      <c r="C691" s="86" t="s">
        <v>1530</v>
      </c>
      <c r="D691" s="239">
        <f>COUNTIF($C$1:$C691,C691)</f>
        <v>6</v>
      </c>
      <c r="E691" s="239" t="str">
        <f t="shared" si="30"/>
        <v>Make enquiry on local health services6</v>
      </c>
      <c r="F691" s="86" t="s">
        <v>1502</v>
      </c>
      <c r="G691" s="240">
        <v>8.7577749890877354E-2</v>
      </c>
      <c r="H691" s="243">
        <v>99.385387379363962</v>
      </c>
    </row>
    <row r="692" spans="1:8">
      <c r="A692" s="86" t="str">
        <v>hlh_enqc_web</v>
      </c>
      <c r="B692" s="237">
        <v>691</v>
      </c>
      <c r="C692" s="86" t="s">
        <v>1530</v>
      </c>
      <c r="D692" s="239">
        <f>COUNTIF($C$1:$C692,C692)</f>
        <v>7</v>
      </c>
      <c r="E692" s="239" t="str">
        <f t="shared" si="30"/>
        <v>Make enquiry on local health services7</v>
      </c>
      <c r="F692" s="86" t="s">
        <v>1504</v>
      </c>
      <c r="G692" s="240">
        <v>0.22048990615451769</v>
      </c>
      <c r="H692" s="243">
        <v>100.09591283074566</v>
      </c>
    </row>
    <row r="693" spans="1:8">
      <c r="A693" s="86" t="str">
        <v>hlh_sub_app</v>
      </c>
      <c r="B693" s="237">
        <v>692</v>
      </c>
      <c r="C693" s="86" t="s">
        <v>1538</v>
      </c>
      <c r="D693" s="239">
        <f>COUNTIF($C$1:$C693,C693)</f>
        <v>1</v>
      </c>
      <c r="E693" s="239" t="str">
        <f t="shared" si="30"/>
        <v>Submit info to local health services1</v>
      </c>
      <c r="F693" s="86" t="s">
        <v>1493</v>
      </c>
      <c r="G693" s="240">
        <v>0.16477853557398517</v>
      </c>
      <c r="H693" s="243">
        <v>100.1405799525277</v>
      </c>
    </row>
    <row r="694" spans="1:8">
      <c r="A694" s="86" t="str">
        <v>hlh_sub_call</v>
      </c>
      <c r="B694" s="237">
        <v>693</v>
      </c>
      <c r="C694" s="86" t="s">
        <v>1538</v>
      </c>
      <c r="D694" s="239">
        <f>COUNTIF($C$1:$C694,C694)</f>
        <v>2</v>
      </c>
      <c r="E694" s="239" t="str">
        <f t="shared" si="30"/>
        <v>Submit info to local health services2</v>
      </c>
      <c r="F694" s="86" t="s">
        <v>1495</v>
      </c>
      <c r="G694" s="240">
        <v>0.37884122653862939</v>
      </c>
      <c r="H694" s="243">
        <v>99.203912471139361</v>
      </c>
    </row>
    <row r="695" spans="1:8">
      <c r="A695" s="86" t="str">
        <v>hlh_sub_email</v>
      </c>
      <c r="B695" s="237">
        <v>694</v>
      </c>
      <c r="C695" s="86" t="s">
        <v>1538</v>
      </c>
      <c r="D695" s="239">
        <f>COUNTIF($C$1:$C695,C695)</f>
        <v>3</v>
      </c>
      <c r="E695" s="239" t="str">
        <f t="shared" si="30"/>
        <v>Submit info to local health services3</v>
      </c>
      <c r="F695" s="86" t="s">
        <v>1050</v>
      </c>
      <c r="G695" s="240">
        <v>0.27617405063291139</v>
      </c>
      <c r="H695" s="243">
        <v>100.12563932382868</v>
      </c>
    </row>
    <row r="696" spans="1:8">
      <c r="A696" s="86" t="str">
        <v>hlh_sub_f2f</v>
      </c>
      <c r="B696" s="237">
        <v>695</v>
      </c>
      <c r="C696" s="86" t="s">
        <v>1538</v>
      </c>
      <c r="D696" s="239">
        <f>COUNTIF($C$1:$C696,C696)</f>
        <v>4</v>
      </c>
      <c r="E696" s="239" t="str">
        <f t="shared" si="30"/>
        <v>Submit info to local health services4</v>
      </c>
      <c r="F696" s="86" t="s">
        <v>1498</v>
      </c>
      <c r="G696" s="240">
        <v>0.40858500654735924</v>
      </c>
      <c r="H696" s="243">
        <v>99.794463139678172</v>
      </c>
    </row>
    <row r="697" spans="1:8">
      <c r="A697" s="86" t="str">
        <v>hlh_sub_mail</v>
      </c>
      <c r="B697" s="237">
        <v>696</v>
      </c>
      <c r="C697" s="86" t="s">
        <v>1538</v>
      </c>
      <c r="D697" s="239">
        <f>COUNTIF($C$1:$C697,C697)</f>
        <v>5</v>
      </c>
      <c r="E697" s="239" t="str">
        <f t="shared" si="30"/>
        <v>Submit info to local health services5</v>
      </c>
      <c r="F697" s="86" t="s">
        <v>1500</v>
      </c>
      <c r="G697" s="240">
        <v>0.11952340680925361</v>
      </c>
      <c r="H697" s="243">
        <v>100.21551976747747</v>
      </c>
    </row>
    <row r="698" spans="1:8">
      <c r="A698" s="86" t="str">
        <v>hlh_sub_txt</v>
      </c>
      <c r="B698" s="237">
        <v>697</v>
      </c>
      <c r="C698" s="86" t="s">
        <v>1538</v>
      </c>
      <c r="D698" s="239">
        <f>COUNTIF($C$1:$C698,C698)</f>
        <v>6</v>
      </c>
      <c r="E698" s="239" t="str">
        <f t="shared" si="30"/>
        <v>Submit info to local health services6</v>
      </c>
      <c r="F698" s="86" t="s">
        <v>1502</v>
      </c>
      <c r="G698" s="240">
        <v>0.10599285246617197</v>
      </c>
      <c r="H698" s="243">
        <v>100.02199150405831</v>
      </c>
    </row>
    <row r="699" spans="1:8">
      <c r="A699" s="86" t="str">
        <v>hlh_sub_web</v>
      </c>
      <c r="B699" s="237">
        <v>698</v>
      </c>
      <c r="C699" s="86" t="s">
        <v>1538</v>
      </c>
      <c r="D699" s="239">
        <f>COUNTIF($C$1:$C699,C699)</f>
        <v>7</v>
      </c>
      <c r="E699" s="239" t="str">
        <f t="shared" si="30"/>
        <v>Submit info to local health services7</v>
      </c>
      <c r="F699" s="86" t="s">
        <v>1504</v>
      </c>
      <c r="G699" s="240">
        <v>0.26616864906154519</v>
      </c>
      <c r="H699" s="243">
        <v>99.92811216602621</v>
      </c>
    </row>
    <row r="700" spans="1:8">
      <c r="A700" s="86" t="str">
        <v>hlh_mark_app</v>
      </c>
      <c r="B700" s="237">
        <v>699</v>
      </c>
      <c r="C700" s="86" t="s">
        <v>1546</v>
      </c>
      <c r="D700" s="239">
        <f>COUNTIF($C$1:$C700,C700)</f>
        <v>1</v>
      </c>
      <c r="E700" s="239" t="str">
        <f t="shared" si="30"/>
        <v>Get info/marketing on local health services1</v>
      </c>
      <c r="F700" s="86" t="s">
        <v>1493</v>
      </c>
      <c r="G700" s="240">
        <v>0.13509117197730244</v>
      </c>
      <c r="H700" s="243">
        <v>100.67805131661044</v>
      </c>
    </row>
    <row r="701" spans="1:8">
      <c r="A701" s="86" t="str">
        <v>hlh_mark_call</v>
      </c>
      <c r="B701" s="237">
        <v>700</v>
      </c>
      <c r="C701" s="86" t="s">
        <v>1546</v>
      </c>
      <c r="D701" s="239">
        <f>COUNTIF($C$1:$C701,C701)</f>
        <v>2</v>
      </c>
      <c r="E701" s="239" t="str">
        <f t="shared" si="30"/>
        <v>Get info/marketing on local health services2</v>
      </c>
      <c r="F701" s="86" t="s">
        <v>1495</v>
      </c>
      <c r="G701" s="240">
        <v>0.26224061545176774</v>
      </c>
      <c r="H701" s="243">
        <v>99.593483944421976</v>
      </c>
    </row>
    <row r="702" spans="1:8">
      <c r="A702" s="86" t="str">
        <v>hlh_mark_email</v>
      </c>
      <c r="B702" s="237">
        <v>701</v>
      </c>
      <c r="C702" s="86" t="s">
        <v>1546</v>
      </c>
      <c r="D702" s="239">
        <f>COUNTIF($C$1:$C702,C702)</f>
        <v>3</v>
      </c>
      <c r="E702" s="239" t="str">
        <f t="shared" si="30"/>
        <v>Get info/marketing on local health services3</v>
      </c>
      <c r="F702" s="86" t="s">
        <v>1050</v>
      </c>
      <c r="G702" s="240">
        <v>0.32799999999999996</v>
      </c>
      <c r="H702" s="243">
        <v>99.999999999999972</v>
      </c>
    </row>
    <row r="703" spans="1:8">
      <c r="A703" s="86" t="str">
        <v>hlh_mark_f2f</v>
      </c>
      <c r="B703" s="237">
        <v>702</v>
      </c>
      <c r="C703" s="86" t="s">
        <v>1546</v>
      </c>
      <c r="D703" s="239">
        <f>COUNTIF($C$1:$C703,C703)</f>
        <v>4</v>
      </c>
      <c r="E703" s="239" t="str">
        <f t="shared" si="30"/>
        <v>Get info/marketing on local health services4</v>
      </c>
      <c r="F703" s="86" t="s">
        <v>1498</v>
      </c>
      <c r="G703" s="240">
        <v>0.2676107049323439</v>
      </c>
      <c r="H703" s="243">
        <v>99.452772363965025</v>
      </c>
    </row>
    <row r="704" spans="1:8">
      <c r="A704" s="86" t="str">
        <v>hlh_mark_mail</v>
      </c>
      <c r="B704" s="237">
        <v>703</v>
      </c>
      <c r="C704" s="86" t="s">
        <v>1546</v>
      </c>
      <c r="D704" s="239">
        <f>COUNTIF($C$1:$C704,C704)</f>
        <v>5</v>
      </c>
      <c r="E704" s="239" t="str">
        <f t="shared" si="30"/>
        <v>Get info/marketing on local health services5</v>
      </c>
      <c r="F704" s="86" t="s">
        <v>1500</v>
      </c>
      <c r="G704" s="240">
        <v>0.18333784373635964</v>
      </c>
      <c r="H704" s="243">
        <v>99.585095349180648</v>
      </c>
    </row>
    <row r="705" spans="1:8">
      <c r="A705" s="86" t="str">
        <v>hlh_mark_txt</v>
      </c>
      <c r="B705" s="237">
        <v>704</v>
      </c>
      <c r="C705" s="86" t="s">
        <v>1546</v>
      </c>
      <c r="D705" s="239">
        <f>COUNTIF($C$1:$C705,C705)</f>
        <v>6</v>
      </c>
      <c r="E705" s="239" t="str">
        <f t="shared" si="30"/>
        <v>Get info/marketing on local health services6</v>
      </c>
      <c r="F705" s="86" t="s">
        <v>1502</v>
      </c>
      <c r="G705" s="240">
        <v>0.1383756547359232</v>
      </c>
      <c r="H705" s="243">
        <v>99.745867104460302</v>
      </c>
    </row>
    <row r="706" spans="1:8">
      <c r="A706" s="86" t="str">
        <v>hlh_mark_web</v>
      </c>
      <c r="B706" s="237">
        <v>705</v>
      </c>
      <c r="C706" s="86" t="s">
        <v>1546</v>
      </c>
      <c r="D706" s="239">
        <f>COUNTIF($C$1:$C706,C706)</f>
        <v>7</v>
      </c>
      <c r="E706" s="239" t="str">
        <f t="shared" si="30"/>
        <v>Get info/marketing on local health services7</v>
      </c>
      <c r="F706" s="86" t="s">
        <v>1504</v>
      </c>
      <c r="G706" s="240">
        <v>0.25859575512876481</v>
      </c>
      <c r="H706" s="243">
        <v>100.19530225382044</v>
      </c>
    </row>
    <row r="707" spans="1:8">
      <c r="A707" s="86" t="str">
        <v>hlh_res_app</v>
      </c>
      <c r="B707" s="237">
        <v>706</v>
      </c>
      <c r="C707" s="86" t="s">
        <v>1554</v>
      </c>
      <c r="D707" s="239">
        <f>COUNTIF($C$1:$C707,C707)</f>
        <v>1</v>
      </c>
      <c r="E707" s="239" t="str">
        <f t="shared" ref="E707:E770" si="31">C707&amp;D707</f>
        <v>Research local health services1</v>
      </c>
      <c r="F707" s="86" t="s">
        <v>1493</v>
      </c>
      <c r="G707" s="240">
        <v>0.13422419249236145</v>
      </c>
      <c r="H707" s="243">
        <v>100.72867460272188</v>
      </c>
    </row>
    <row r="708" spans="1:8">
      <c r="A708" s="86" t="str">
        <v>hlh_res_call</v>
      </c>
      <c r="B708" s="237">
        <v>707</v>
      </c>
      <c r="C708" s="86" t="s">
        <v>1554</v>
      </c>
      <c r="D708" s="239">
        <f>COUNTIF($C$1:$C708,C708)</f>
        <v>2</v>
      </c>
      <c r="E708" s="239" t="str">
        <f t="shared" si="31"/>
        <v>Research local health services2</v>
      </c>
      <c r="F708" s="86" t="s">
        <v>1495</v>
      </c>
      <c r="G708" s="240">
        <v>0.32377531645569624</v>
      </c>
      <c r="H708" s="243">
        <v>99.855723593115613</v>
      </c>
    </row>
    <row r="709" spans="1:8">
      <c r="A709" s="86" t="str">
        <v>hlh_res_email</v>
      </c>
      <c r="B709" s="237">
        <v>708</v>
      </c>
      <c r="C709" s="86" t="s">
        <v>1554</v>
      </c>
      <c r="D709" s="239">
        <f>COUNTIF($C$1:$C709,C709)</f>
        <v>3</v>
      </c>
      <c r="E709" s="239" t="str">
        <f t="shared" si="31"/>
        <v>Research local health services3</v>
      </c>
      <c r="F709" s="86" t="s">
        <v>1050</v>
      </c>
      <c r="G709" s="240">
        <v>0.20716019205587083</v>
      </c>
      <c r="H709" s="243">
        <v>99.80970230598318</v>
      </c>
    </row>
    <row r="710" spans="1:8">
      <c r="A710" s="86" t="str">
        <v>hlh_res_f2f</v>
      </c>
      <c r="B710" s="237">
        <v>709</v>
      </c>
      <c r="C710" s="86" t="s">
        <v>1554</v>
      </c>
      <c r="D710" s="239">
        <f>COUNTIF($C$1:$C710,C710)</f>
        <v>4</v>
      </c>
      <c r="E710" s="239" t="str">
        <f t="shared" si="31"/>
        <v>Research local health services4</v>
      </c>
      <c r="F710" s="86" t="s">
        <v>1498</v>
      </c>
      <c r="G710" s="240">
        <v>0.30337805543430818</v>
      </c>
      <c r="H710" s="243">
        <v>99.779923510609052</v>
      </c>
    </row>
    <row r="711" spans="1:8">
      <c r="A711" s="86" t="str">
        <v>hlh_res_mail</v>
      </c>
      <c r="B711" s="237">
        <v>710</v>
      </c>
      <c r="C711" s="86" t="s">
        <v>1554</v>
      </c>
      <c r="D711" s="239">
        <f>COUNTIF($C$1:$C711,C711)</f>
        <v>5</v>
      </c>
      <c r="E711" s="239" t="str">
        <f t="shared" si="31"/>
        <v>Research local health services5</v>
      </c>
      <c r="F711" s="86" t="s">
        <v>1500</v>
      </c>
      <c r="G711" s="240">
        <v>8.0206296377127895E-2</v>
      </c>
      <c r="H711" s="243">
        <v>100.76805306084491</v>
      </c>
    </row>
    <row r="712" spans="1:8">
      <c r="A712" s="86" t="str">
        <v>hlh_res_txt</v>
      </c>
      <c r="B712" s="237">
        <v>711</v>
      </c>
      <c r="C712" s="86" t="s">
        <v>1554</v>
      </c>
      <c r="D712" s="239">
        <f>COUNTIF($C$1:$C712,C712)</f>
        <v>6</v>
      </c>
      <c r="E712" s="239" t="str">
        <f t="shared" si="31"/>
        <v>Research local health services6</v>
      </c>
      <c r="F712" s="86" t="s">
        <v>1502</v>
      </c>
      <c r="G712" s="240">
        <v>8.5750545613269294E-2</v>
      </c>
      <c r="H712" s="243">
        <v>99.434049430600311</v>
      </c>
    </row>
    <row r="713" spans="1:8">
      <c r="A713" s="86" t="str">
        <v>hlh_res_web</v>
      </c>
      <c r="B713" s="237">
        <v>712</v>
      </c>
      <c r="C713" s="86" t="s">
        <v>1554</v>
      </c>
      <c r="D713" s="239">
        <f>COUNTIF($C$1:$C713,C713)</f>
        <v>7</v>
      </c>
      <c r="E713" s="239" t="str">
        <f t="shared" si="31"/>
        <v>Research local health services7</v>
      </c>
      <c r="F713" s="86" t="s">
        <v>1504</v>
      </c>
      <c r="G713" s="240">
        <v>0.32628628328240949</v>
      </c>
      <c r="H713" s="243">
        <v>100.11938845478103</v>
      </c>
    </row>
    <row r="714" spans="1:8">
      <c r="A714" s="86" t="str">
        <v>loc_enqc_app</v>
      </c>
      <c r="B714" s="237">
        <v>713</v>
      </c>
      <c r="C714" s="86" t="s">
        <v>1562</v>
      </c>
      <c r="D714" s="239">
        <f>COUNTIF($C$1:$C714,C714)</f>
        <v>1</v>
      </c>
      <c r="E714" s="239" t="str">
        <f t="shared" si="31"/>
        <v>Make enquiry on local services, events, news1</v>
      </c>
      <c r="F714" s="86" t="s">
        <v>1493</v>
      </c>
      <c r="G714" s="240">
        <v>0.10995804233958971</v>
      </c>
      <c r="H714" s="243">
        <v>100.48601894407281</v>
      </c>
    </row>
    <row r="715" spans="1:8">
      <c r="A715" s="86" t="str">
        <v>loc_enqc_call</v>
      </c>
      <c r="B715" s="237">
        <v>714</v>
      </c>
      <c r="C715" s="86" t="s">
        <v>1562</v>
      </c>
      <c r="D715" s="239">
        <f>COUNTIF($C$1:$C715,C715)</f>
        <v>2</v>
      </c>
      <c r="E715" s="239" t="str">
        <f t="shared" si="31"/>
        <v>Make enquiry on local services, events, news2</v>
      </c>
      <c r="F715" s="86" t="s">
        <v>1495</v>
      </c>
      <c r="G715" s="240">
        <v>0.34712538192928849</v>
      </c>
      <c r="H715" s="243">
        <v>99.782309877135944</v>
      </c>
    </row>
    <row r="716" spans="1:8">
      <c r="A716" s="86" t="str">
        <v>loc_enqc_email</v>
      </c>
      <c r="B716" s="237">
        <v>715</v>
      </c>
      <c r="C716" s="86" t="s">
        <v>1562</v>
      </c>
      <c r="D716" s="239">
        <f>COUNTIF($C$1:$C716,C716)</f>
        <v>3</v>
      </c>
      <c r="E716" s="239" t="str">
        <f t="shared" si="31"/>
        <v>Make enquiry on local services, events, news3</v>
      </c>
      <c r="F716" s="86" t="s">
        <v>1050</v>
      </c>
      <c r="G716" s="240">
        <v>0.39646328022697519</v>
      </c>
      <c r="H716" s="243">
        <v>99.934119408430234</v>
      </c>
    </row>
    <row r="717" spans="1:8">
      <c r="A717" s="86" t="str">
        <v>loc_enqc_f2f</v>
      </c>
      <c r="B717" s="237">
        <v>716</v>
      </c>
      <c r="C717" s="86" t="s">
        <v>1562</v>
      </c>
      <c r="D717" s="239">
        <f>COUNTIF($C$1:$C717,C717)</f>
        <v>4</v>
      </c>
      <c r="E717" s="239" t="str">
        <f t="shared" si="31"/>
        <v>Make enquiry on local services, events, news4</v>
      </c>
      <c r="F717" s="86" t="s">
        <v>1498</v>
      </c>
      <c r="G717" s="240">
        <v>0.19684679179397643</v>
      </c>
      <c r="H717" s="243">
        <v>98.81674148133493</v>
      </c>
    </row>
    <row r="718" spans="1:8">
      <c r="A718" s="86" t="str">
        <v>loc_enqc_mail</v>
      </c>
      <c r="B718" s="237">
        <v>717</v>
      </c>
      <c r="C718" s="86" t="s">
        <v>1562</v>
      </c>
      <c r="D718" s="239">
        <f>COUNTIF($C$1:$C718,C718)</f>
        <v>5</v>
      </c>
      <c r="E718" s="239" t="str">
        <f t="shared" si="31"/>
        <v>Make enquiry on local services, events, news5</v>
      </c>
      <c r="F718" s="86" t="s">
        <v>1500</v>
      </c>
      <c r="G718" s="240">
        <v>0.1167162810999563</v>
      </c>
      <c r="H718" s="243">
        <v>99.456707145497717</v>
      </c>
    </row>
    <row r="719" spans="1:8">
      <c r="A719" s="86" t="str">
        <v>loc_enqc_txt</v>
      </c>
      <c r="B719" s="237">
        <v>718</v>
      </c>
      <c r="C719" s="86" t="s">
        <v>1562</v>
      </c>
      <c r="D719" s="239">
        <f>COUNTIF($C$1:$C719,C719)</f>
        <v>6</v>
      </c>
      <c r="E719" s="239" t="str">
        <f t="shared" si="31"/>
        <v>Make enquiry on local services, events, news6</v>
      </c>
      <c r="F719" s="86" t="s">
        <v>1502</v>
      </c>
      <c r="G719" s="240">
        <v>6.5499127018769088E-2</v>
      </c>
      <c r="H719" s="243">
        <v>99.252874536345686</v>
      </c>
    </row>
    <row r="720" spans="1:8">
      <c r="A720" s="86" t="str">
        <v>loc_enqc_web</v>
      </c>
      <c r="B720" s="237">
        <v>719</v>
      </c>
      <c r="C720" s="86" t="s">
        <v>1562</v>
      </c>
      <c r="D720" s="239">
        <f>COUNTIF($C$1:$C720,C720)</f>
        <v>7</v>
      </c>
      <c r="E720" s="239" t="str">
        <f t="shared" si="31"/>
        <v>Make enquiry on local services, events, news7</v>
      </c>
      <c r="F720" s="86" t="s">
        <v>1504</v>
      </c>
      <c r="G720" s="240">
        <v>0.24818359886512434</v>
      </c>
      <c r="H720" s="243">
        <v>100.26900616849277</v>
      </c>
    </row>
    <row r="721" spans="1:8">
      <c r="A721" s="86" t="str">
        <v>loc_sub_app</v>
      </c>
      <c r="B721" s="237">
        <v>720</v>
      </c>
      <c r="C721" s="86" t="s">
        <v>1570</v>
      </c>
      <c r="D721" s="239">
        <f>COUNTIF($C$1:$C721,C721)</f>
        <v>1</v>
      </c>
      <c r="E721" s="239" t="str">
        <f t="shared" si="31"/>
        <v>Submit info to local services, events, news1</v>
      </c>
      <c r="F721" s="86" t="s">
        <v>1493</v>
      </c>
      <c r="G721" s="240">
        <v>0.14789224137931031</v>
      </c>
      <c r="H721" s="243">
        <v>100.62262381988157</v>
      </c>
    </row>
    <row r="722" spans="1:8">
      <c r="A722" s="86" t="str">
        <v>loc_sub_call</v>
      </c>
      <c r="B722" s="237">
        <v>721</v>
      </c>
      <c r="C722" s="86" t="s">
        <v>1570</v>
      </c>
      <c r="D722" s="239">
        <f>COUNTIF($C$1:$C722,C722)</f>
        <v>2</v>
      </c>
      <c r="E722" s="239" t="str">
        <f t="shared" si="31"/>
        <v>Submit info to local services, events, news2</v>
      </c>
      <c r="F722" s="86" t="s">
        <v>1495</v>
      </c>
      <c r="G722" s="240">
        <v>0.18775376473155825</v>
      </c>
      <c r="H722" s="243">
        <v>99.734233366726826</v>
      </c>
    </row>
    <row r="723" spans="1:8">
      <c r="A723" s="86" t="str">
        <v>loc_sub_email</v>
      </c>
      <c r="B723" s="237">
        <v>722</v>
      </c>
      <c r="C723" s="86" t="s">
        <v>1570</v>
      </c>
      <c r="D723" s="239">
        <f>COUNTIF($C$1:$C723,C723)</f>
        <v>3</v>
      </c>
      <c r="E723" s="239" t="str">
        <f t="shared" si="31"/>
        <v>Submit info to local services, events, news3</v>
      </c>
      <c r="F723" s="86" t="s">
        <v>1050</v>
      </c>
      <c r="G723" s="240">
        <v>0.33004752291575723</v>
      </c>
      <c r="H723" s="243">
        <v>100.07847052751177</v>
      </c>
    </row>
    <row r="724" spans="1:8">
      <c r="A724" s="86" t="str">
        <v>loc_sub_f2f</v>
      </c>
      <c r="B724" s="237">
        <v>723</v>
      </c>
      <c r="C724" s="86" t="s">
        <v>1570</v>
      </c>
      <c r="D724" s="239">
        <f>COUNTIF($C$1:$C724,C724)</f>
        <v>4</v>
      </c>
      <c r="E724" s="239" t="str">
        <f t="shared" si="31"/>
        <v>Submit info to local services, events, news4</v>
      </c>
      <c r="F724" s="86" t="s">
        <v>1498</v>
      </c>
      <c r="G724" s="240">
        <v>0.15649208860759492</v>
      </c>
      <c r="H724" s="243">
        <v>98.406219421499202</v>
      </c>
    </row>
    <row r="725" spans="1:8">
      <c r="A725" s="86" t="str">
        <v>loc_sub_mail</v>
      </c>
      <c r="B725" s="237">
        <v>724</v>
      </c>
      <c r="C725" s="86" t="s">
        <v>1570</v>
      </c>
      <c r="D725" s="239">
        <f>COUNTIF($C$1:$C725,C725)</f>
        <v>5</v>
      </c>
      <c r="E725" s="239" t="str">
        <f t="shared" si="31"/>
        <v>Submit info to local services, events, news5</v>
      </c>
      <c r="F725" s="86" t="s">
        <v>1500</v>
      </c>
      <c r="G725" s="240">
        <v>0.12494489305979922</v>
      </c>
      <c r="H725" s="243">
        <v>99.365807929766007</v>
      </c>
    </row>
    <row r="726" spans="1:8">
      <c r="A726" s="86" t="str">
        <v>loc_sub_txt</v>
      </c>
      <c r="B726" s="237">
        <v>725</v>
      </c>
      <c r="C726" s="86" t="s">
        <v>1570</v>
      </c>
      <c r="D726" s="239">
        <f>COUNTIF($C$1:$C726,C726)</f>
        <v>6</v>
      </c>
      <c r="E726" s="239" t="str">
        <f t="shared" si="31"/>
        <v>Submit info to local services, events, news6</v>
      </c>
      <c r="F726" s="86" t="s">
        <v>1502</v>
      </c>
      <c r="G726" s="240">
        <v>8.5749618070711478E-2</v>
      </c>
      <c r="H726" s="243">
        <v>100.6315699714762</v>
      </c>
    </row>
    <row r="727" spans="1:8">
      <c r="A727" s="86" t="str">
        <v>loc_sub_web</v>
      </c>
      <c r="B727" s="237">
        <v>726</v>
      </c>
      <c r="C727" s="86" t="s">
        <v>1570</v>
      </c>
      <c r="D727" s="239">
        <f>COUNTIF($C$1:$C727,C727)</f>
        <v>7</v>
      </c>
      <c r="E727" s="239" t="str">
        <f t="shared" si="31"/>
        <v>Submit info to local services, events, news7</v>
      </c>
      <c r="F727" s="86" t="s">
        <v>1504</v>
      </c>
      <c r="G727" s="240">
        <v>0.28262232649498037</v>
      </c>
      <c r="H727" s="243">
        <v>100.18987890204937</v>
      </c>
    </row>
    <row r="728" spans="1:8">
      <c r="A728" s="86" t="str">
        <v>loc_mark_app</v>
      </c>
      <c r="B728" s="237">
        <v>727</v>
      </c>
      <c r="C728" s="86" t="s">
        <v>1578</v>
      </c>
      <c r="D728" s="239">
        <f>COUNTIF($C$1:$C728,C728)</f>
        <v>1</v>
      </c>
      <c r="E728" s="239" t="str">
        <f t="shared" si="31"/>
        <v>Get info/marketing on local services, events, news1</v>
      </c>
      <c r="F728" s="86" t="s">
        <v>1493</v>
      </c>
      <c r="G728" s="240">
        <v>0.13399847228284592</v>
      </c>
      <c r="H728" s="243">
        <v>100.53775426910936</v>
      </c>
    </row>
    <row r="729" spans="1:8">
      <c r="A729" s="86" t="str">
        <v>loc_mark_call</v>
      </c>
      <c r="B729" s="237">
        <v>728</v>
      </c>
      <c r="C729" s="86" t="s">
        <v>1578</v>
      </c>
      <c r="D729" s="239">
        <f>COUNTIF($C$1:$C729,C729)</f>
        <v>2</v>
      </c>
      <c r="E729" s="239" t="str">
        <f t="shared" si="31"/>
        <v>Get info/marketing on local services, events, news2</v>
      </c>
      <c r="F729" s="86" t="s">
        <v>1495</v>
      </c>
      <c r="G729" s="240">
        <v>0.15965086206896553</v>
      </c>
      <c r="H729" s="243">
        <v>99.822909762219453</v>
      </c>
    </row>
    <row r="730" spans="1:8">
      <c r="A730" s="86" t="str">
        <v>loc_mark_email</v>
      </c>
      <c r="B730" s="237">
        <v>729</v>
      </c>
      <c r="C730" s="86" t="s">
        <v>1578</v>
      </c>
      <c r="D730" s="239">
        <f>COUNTIF($C$1:$C730,C730)</f>
        <v>3</v>
      </c>
      <c r="E730" s="239" t="str">
        <f t="shared" si="31"/>
        <v>Get info/marketing on local services, events, news3</v>
      </c>
      <c r="F730" s="86" t="s">
        <v>1050</v>
      </c>
      <c r="G730" s="240">
        <v>0.34113618507202098</v>
      </c>
      <c r="H730" s="243">
        <v>99.947536361764762</v>
      </c>
    </row>
    <row r="731" spans="1:8">
      <c r="A731" s="86" t="str">
        <v>loc_mark_f2f</v>
      </c>
      <c r="B731" s="237">
        <v>730</v>
      </c>
      <c r="C731" s="86" t="s">
        <v>1578</v>
      </c>
      <c r="D731" s="239">
        <f>COUNTIF($C$1:$C731,C731)</f>
        <v>4</v>
      </c>
      <c r="E731" s="239" t="str">
        <f t="shared" si="31"/>
        <v>Get info/marketing on local services, events, news4</v>
      </c>
      <c r="F731" s="86" t="s">
        <v>1498</v>
      </c>
      <c r="G731" s="240">
        <v>0.13837216281099957</v>
      </c>
      <c r="H731" s="243">
        <v>99.232415163020008</v>
      </c>
    </row>
    <row r="732" spans="1:8">
      <c r="A732" s="86" t="str">
        <v>loc_mark_mail</v>
      </c>
      <c r="B732" s="237">
        <v>731</v>
      </c>
      <c r="C732" s="86" t="s">
        <v>1578</v>
      </c>
      <c r="D732" s="239">
        <f>COUNTIF($C$1:$C732,C732)</f>
        <v>5</v>
      </c>
      <c r="E732" s="239" t="str">
        <f t="shared" si="31"/>
        <v>Get info/marketing on local services, events, news5</v>
      </c>
      <c r="F732" s="86" t="s">
        <v>1500</v>
      </c>
      <c r="G732" s="240">
        <v>0.1570495416848538</v>
      </c>
      <c r="H732" s="243">
        <v>99.938176843724193</v>
      </c>
    </row>
    <row r="733" spans="1:8">
      <c r="A733" s="86" t="str">
        <v>loc_mark_txt</v>
      </c>
      <c r="B733" s="237">
        <v>732</v>
      </c>
      <c r="C733" s="86" t="s">
        <v>1578</v>
      </c>
      <c r="D733" s="239">
        <f>COUNTIF($C$1:$C733,C733)</f>
        <v>6</v>
      </c>
      <c r="E733" s="239" t="str">
        <f t="shared" si="31"/>
        <v>Get info/marketing on local services, events, news6</v>
      </c>
      <c r="F733" s="86" t="s">
        <v>1502</v>
      </c>
      <c r="G733" s="240">
        <v>0.10810666739415105</v>
      </c>
      <c r="H733" s="243">
        <v>99.85910629536923</v>
      </c>
    </row>
    <row r="734" spans="1:8">
      <c r="A734" s="86" t="str">
        <v>loc_mark_web</v>
      </c>
      <c r="B734" s="237">
        <v>733</v>
      </c>
      <c r="C734" s="86" t="s">
        <v>1578</v>
      </c>
      <c r="D734" s="239">
        <f>COUNTIF($C$1:$C734,C734)</f>
        <v>7</v>
      </c>
      <c r="E734" s="239" t="str">
        <f t="shared" si="31"/>
        <v>Get info/marketing on local services, events, news7</v>
      </c>
      <c r="F734" s="86" t="s">
        <v>1504</v>
      </c>
      <c r="G734" s="240">
        <v>0.24435273897861187</v>
      </c>
      <c r="H734" s="243">
        <v>99.955410658340867</v>
      </c>
    </row>
    <row r="735" spans="1:8">
      <c r="A735" s="86" t="str">
        <v>loc_res_app</v>
      </c>
      <c r="B735" s="237">
        <v>734</v>
      </c>
      <c r="C735" s="86" t="s">
        <v>1586</v>
      </c>
      <c r="D735" s="239">
        <f>COUNTIF($C$1:$C735,C735)</f>
        <v>1</v>
      </c>
      <c r="E735" s="239" t="str">
        <f t="shared" si="31"/>
        <v>Research local services, events, news1</v>
      </c>
      <c r="F735" s="86" t="s">
        <v>1493</v>
      </c>
      <c r="G735" s="240">
        <v>0.12358577040593627</v>
      </c>
      <c r="H735" s="243">
        <v>100.03031917687122</v>
      </c>
    </row>
    <row r="736" spans="1:8">
      <c r="A736" s="86" t="str">
        <v>loc_res_call</v>
      </c>
      <c r="B736" s="237">
        <v>735</v>
      </c>
      <c r="C736" s="86" t="s">
        <v>1586</v>
      </c>
      <c r="D736" s="239">
        <f>COUNTIF($C$1:$C736,C736)</f>
        <v>2</v>
      </c>
      <c r="E736" s="239" t="str">
        <f t="shared" si="31"/>
        <v>Research local services, events, news2</v>
      </c>
      <c r="F736" s="86" t="s">
        <v>1495</v>
      </c>
      <c r="G736" s="240">
        <v>0.16191744871235267</v>
      </c>
      <c r="H736" s="243">
        <v>99.466611059655605</v>
      </c>
    </row>
    <row r="737" spans="1:8">
      <c r="A737" s="86" t="str">
        <v>loc_res_email</v>
      </c>
      <c r="B737" s="237">
        <v>736</v>
      </c>
      <c r="C737" s="86" t="s">
        <v>1586</v>
      </c>
      <c r="D737" s="239">
        <f>COUNTIF($C$1:$C737,C737)</f>
        <v>3</v>
      </c>
      <c r="E737" s="239" t="str">
        <f t="shared" si="31"/>
        <v>Research local services, events, news3</v>
      </c>
      <c r="F737" s="86" t="s">
        <v>1050</v>
      </c>
      <c r="G737" s="240">
        <v>0.25231443692710609</v>
      </c>
      <c r="H737" s="243">
        <v>99.448066232035004</v>
      </c>
    </row>
    <row r="738" spans="1:8">
      <c r="A738" s="86" t="str">
        <v>loc_res_f2f</v>
      </c>
      <c r="B738" s="237">
        <v>737</v>
      </c>
      <c r="C738" s="86" t="s">
        <v>1586</v>
      </c>
      <c r="D738" s="239">
        <f>COUNTIF($C$1:$C738,C738)</f>
        <v>4</v>
      </c>
      <c r="E738" s="239" t="str">
        <f t="shared" si="31"/>
        <v>Research local services, events, news4</v>
      </c>
      <c r="F738" s="86" t="s">
        <v>1498</v>
      </c>
      <c r="G738" s="240">
        <v>0.11463951331296379</v>
      </c>
      <c r="H738" s="243">
        <v>99.971343068740481</v>
      </c>
    </row>
    <row r="739" spans="1:8">
      <c r="A739" s="86" t="str">
        <v>loc_res_mail</v>
      </c>
      <c r="B739" s="237">
        <v>738</v>
      </c>
      <c r="C739" s="86" t="s">
        <v>1586</v>
      </c>
      <c r="D739" s="239">
        <f>COUNTIF($C$1:$C739,C739)</f>
        <v>5</v>
      </c>
      <c r="E739" s="239" t="str">
        <f t="shared" si="31"/>
        <v>Research local services, events, news5</v>
      </c>
      <c r="F739" s="86" t="s">
        <v>1500</v>
      </c>
      <c r="G739" s="240">
        <v>7.681187254474027E-2</v>
      </c>
      <c r="H739" s="243">
        <v>99.566287182627491</v>
      </c>
    </row>
    <row r="740" spans="1:8">
      <c r="A740" s="86" t="str">
        <v>loc_res_txt</v>
      </c>
      <c r="B740" s="237">
        <v>739</v>
      </c>
      <c r="C740" s="86" t="s">
        <v>1586</v>
      </c>
      <c r="D740" s="239">
        <f>COUNTIF($C$1:$C740,C740)</f>
        <v>6</v>
      </c>
      <c r="E740" s="239" t="str">
        <f t="shared" si="31"/>
        <v>Research local services, events, news6</v>
      </c>
      <c r="F740" s="86" t="s">
        <v>1502</v>
      </c>
      <c r="G740" s="240">
        <v>6.8944238323876042E-2</v>
      </c>
      <c r="H740" s="243">
        <v>99.825452563803736</v>
      </c>
    </row>
    <row r="741" spans="1:8">
      <c r="A741" s="86" t="str">
        <v>loc_res_web</v>
      </c>
      <c r="B741" s="237">
        <v>740</v>
      </c>
      <c r="C741" s="86" t="s">
        <v>1586</v>
      </c>
      <c r="D741" s="239">
        <f>COUNTIF($C$1:$C741,C741)</f>
        <v>7</v>
      </c>
      <c r="E741" s="239" t="str">
        <f t="shared" si="31"/>
        <v>Research local services, events, news7</v>
      </c>
      <c r="F741" s="86" t="s">
        <v>1504</v>
      </c>
      <c r="G741" s="240">
        <v>0.30900840244434746</v>
      </c>
      <c r="H741" s="243">
        <v>99.776489867946879</v>
      </c>
    </row>
    <row r="742" spans="1:8">
      <c r="A742" s="86" t="str">
        <v>utl_enqc_app</v>
      </c>
      <c r="B742" s="237">
        <v>741</v>
      </c>
      <c r="C742" s="86" t="s">
        <v>1594</v>
      </c>
      <c r="D742" s="239">
        <f>COUNTIF($C$1:$C742,C742)</f>
        <v>1</v>
      </c>
      <c r="E742" s="239" t="str">
        <f t="shared" si="31"/>
        <v>Make enquiry on utilities1</v>
      </c>
      <c r="F742" s="86" t="s">
        <v>1493</v>
      </c>
      <c r="G742" s="240">
        <v>0.14189245962461808</v>
      </c>
      <c r="H742" s="243">
        <v>100.15168793430603</v>
      </c>
    </row>
    <row r="743" spans="1:8">
      <c r="A743" s="86" t="str">
        <v>utl_enqc_call</v>
      </c>
      <c r="B743" s="237">
        <v>742</v>
      </c>
      <c r="C743" s="86" t="s">
        <v>1594</v>
      </c>
      <c r="D743" s="239">
        <f>COUNTIF($C$1:$C743,C743)</f>
        <v>2</v>
      </c>
      <c r="E743" s="239" t="str">
        <f t="shared" si="31"/>
        <v>Make enquiry on utilities2</v>
      </c>
      <c r="F743" s="86" t="s">
        <v>1495</v>
      </c>
      <c r="G743" s="240">
        <v>0.3586492797904845</v>
      </c>
      <c r="H743" s="243">
        <v>99.895218323082261</v>
      </c>
    </row>
    <row r="744" spans="1:8">
      <c r="A744" s="86" t="str">
        <v>utl_enqc_email</v>
      </c>
      <c r="B744" s="237">
        <v>743</v>
      </c>
      <c r="C744" s="86" t="s">
        <v>1594</v>
      </c>
      <c r="D744" s="239">
        <f>COUNTIF($C$1:$C744,C744)</f>
        <v>3</v>
      </c>
      <c r="E744" s="239" t="str">
        <f t="shared" si="31"/>
        <v>Make enquiry on utilities3</v>
      </c>
      <c r="F744" s="86" t="s">
        <v>1050</v>
      </c>
      <c r="G744" s="240">
        <v>0.37000000000000005</v>
      </c>
      <c r="H744" s="243">
        <v>100.00020274823076</v>
      </c>
    </row>
    <row r="745" spans="1:8">
      <c r="A745" s="86" t="str">
        <v>utl_enqc_f2f</v>
      </c>
      <c r="B745" s="237">
        <v>744</v>
      </c>
      <c r="C745" s="86" t="s">
        <v>1594</v>
      </c>
      <c r="D745" s="239">
        <f>COUNTIF($C$1:$C745,C745)</f>
        <v>4</v>
      </c>
      <c r="E745" s="239" t="str">
        <f t="shared" si="31"/>
        <v>Make enquiry on utilities4</v>
      </c>
      <c r="F745" s="86" t="s">
        <v>1498</v>
      </c>
      <c r="G745" s="240">
        <v>0.2000142405063291</v>
      </c>
      <c r="H745" s="243">
        <v>98.459016251528013</v>
      </c>
    </row>
    <row r="746" spans="1:8">
      <c r="A746" s="86" t="str">
        <v>utl_enqc_mail</v>
      </c>
      <c r="B746" s="237">
        <v>745</v>
      </c>
      <c r="C746" s="86" t="s">
        <v>1594</v>
      </c>
      <c r="D746" s="239">
        <f>COUNTIF($C$1:$C746,C746)</f>
        <v>5</v>
      </c>
      <c r="E746" s="239" t="str">
        <f t="shared" si="31"/>
        <v>Make enquiry on utilities5</v>
      </c>
      <c r="F746" s="86" t="s">
        <v>1500</v>
      </c>
      <c r="G746" s="240">
        <v>0.1345430488869489</v>
      </c>
      <c r="H746" s="243">
        <v>99.634230820661116</v>
      </c>
    </row>
    <row r="747" spans="1:8">
      <c r="A747" s="86" t="str">
        <v>utl_enqc_txt</v>
      </c>
      <c r="B747" s="237">
        <v>746</v>
      </c>
      <c r="C747" s="86" t="s">
        <v>1594</v>
      </c>
      <c r="D747" s="239">
        <f>COUNTIF($C$1:$C747,C747)</f>
        <v>6</v>
      </c>
      <c r="E747" s="239" t="str">
        <f t="shared" si="31"/>
        <v>Make enquiry on utilities6</v>
      </c>
      <c r="F747" s="86" t="s">
        <v>1502</v>
      </c>
      <c r="G747" s="240">
        <v>7.705527062418159E-2</v>
      </c>
      <c r="H747" s="243">
        <v>99.775452762301811</v>
      </c>
    </row>
    <row r="748" spans="1:8">
      <c r="A748" s="86" t="str">
        <v>utl_enqc_web</v>
      </c>
      <c r="B748" s="237">
        <v>747</v>
      </c>
      <c r="C748" s="86" t="s">
        <v>1594</v>
      </c>
      <c r="D748" s="239">
        <f>COUNTIF($C$1:$C748,C748)</f>
        <v>7</v>
      </c>
      <c r="E748" s="239" t="str">
        <f t="shared" si="31"/>
        <v>Make enquiry on utilities7</v>
      </c>
      <c r="F748" s="86" t="s">
        <v>1504</v>
      </c>
      <c r="G748" s="240">
        <v>0.29285164775207334</v>
      </c>
      <c r="H748" s="243">
        <v>100.12375388959742</v>
      </c>
    </row>
    <row r="749" spans="1:8">
      <c r="A749" s="86" t="str">
        <v>utl_sub_app</v>
      </c>
      <c r="B749" s="237">
        <v>748</v>
      </c>
      <c r="C749" s="86" t="s">
        <v>1602</v>
      </c>
      <c r="D749" s="239">
        <f>COUNTIF($C$1:$C749,C749)</f>
        <v>1</v>
      </c>
      <c r="E749" s="239" t="str">
        <f t="shared" si="31"/>
        <v>Submit info to on utilities1</v>
      </c>
      <c r="F749" s="86" t="s">
        <v>1493</v>
      </c>
      <c r="G749" s="240">
        <v>0.19634493670886083</v>
      </c>
      <c r="H749" s="243">
        <v>100.65624094425678</v>
      </c>
    </row>
    <row r="750" spans="1:8">
      <c r="A750" s="86" t="str">
        <v>utl_sub_call</v>
      </c>
      <c r="B750" s="237">
        <v>749</v>
      </c>
      <c r="C750" s="86" t="s">
        <v>1602</v>
      </c>
      <c r="D750" s="239">
        <f>COUNTIF($C$1:$C750,C750)</f>
        <v>2</v>
      </c>
      <c r="E750" s="239" t="str">
        <f t="shared" si="31"/>
        <v>Submit info to on utilities2</v>
      </c>
      <c r="F750" s="86" t="s">
        <v>1495</v>
      </c>
      <c r="G750" s="240">
        <v>0.26479293976429513</v>
      </c>
      <c r="H750" s="243">
        <v>99.267442461456355</v>
      </c>
    </row>
    <row r="751" spans="1:8">
      <c r="A751" s="86" t="str">
        <v>utl_sub_email</v>
      </c>
      <c r="B751" s="237">
        <v>750</v>
      </c>
      <c r="C751" s="86" t="s">
        <v>1602</v>
      </c>
      <c r="D751" s="239">
        <f>COUNTIF($C$1:$C751,C751)</f>
        <v>3</v>
      </c>
      <c r="E751" s="239" t="str">
        <f t="shared" si="31"/>
        <v>Submit info to on utilities3</v>
      </c>
      <c r="F751" s="86" t="s">
        <v>1050</v>
      </c>
      <c r="G751" s="240">
        <v>0.28521977302487994</v>
      </c>
      <c r="H751" s="243">
        <v>99.81229398019552</v>
      </c>
    </row>
    <row r="752" spans="1:8">
      <c r="A752" s="86" t="str">
        <v>utl_sub_f2f</v>
      </c>
      <c r="B752" s="237">
        <v>751</v>
      </c>
      <c r="C752" s="86" t="s">
        <v>1602</v>
      </c>
      <c r="D752" s="239">
        <f>COUNTIF($C$1:$C752,C752)</f>
        <v>4</v>
      </c>
      <c r="E752" s="239" t="str">
        <f t="shared" si="31"/>
        <v>Submit info to on utilities4</v>
      </c>
      <c r="F752" s="86" t="s">
        <v>1498</v>
      </c>
      <c r="G752" s="240">
        <v>0.19019298341335658</v>
      </c>
      <c r="H752" s="243">
        <v>98.540895663430788</v>
      </c>
    </row>
    <row r="753" spans="1:8">
      <c r="A753" s="86" t="str">
        <v>utl_sub_mail</v>
      </c>
      <c r="B753" s="237">
        <v>752</v>
      </c>
      <c r="C753" s="86" t="s">
        <v>1602</v>
      </c>
      <c r="D753" s="239">
        <f>COUNTIF($C$1:$C753,C753)</f>
        <v>5</v>
      </c>
      <c r="E753" s="239" t="str">
        <f t="shared" si="31"/>
        <v>Submit info to on utilities5</v>
      </c>
      <c r="F753" s="86" t="s">
        <v>1500</v>
      </c>
      <c r="G753" s="240">
        <v>0.12320449585333916</v>
      </c>
      <c r="H753" s="243">
        <v>99.820226855720591</v>
      </c>
    </row>
    <row r="754" spans="1:8">
      <c r="A754" s="86" t="str">
        <v>utl_sub_txt</v>
      </c>
      <c r="B754" s="237">
        <v>753</v>
      </c>
      <c r="C754" s="86" t="s">
        <v>1602</v>
      </c>
      <c r="D754" s="239">
        <f>COUNTIF($C$1:$C754,C754)</f>
        <v>6</v>
      </c>
      <c r="E754" s="239" t="str">
        <f t="shared" si="31"/>
        <v>Submit info to on utilities6</v>
      </c>
      <c r="F754" s="86" t="s">
        <v>1502</v>
      </c>
      <c r="G754" s="240">
        <v>8.4690255347010038E-2</v>
      </c>
      <c r="H754" s="243">
        <v>100.31922078943367</v>
      </c>
    </row>
    <row r="755" spans="1:8">
      <c r="A755" s="86" t="str">
        <v>utl_sub_web</v>
      </c>
      <c r="B755" s="237">
        <v>754</v>
      </c>
      <c r="C755" s="86" t="s">
        <v>1602</v>
      </c>
      <c r="D755" s="239">
        <f>COUNTIF($C$1:$C755,C755)</f>
        <v>7</v>
      </c>
      <c r="E755" s="239" t="str">
        <f t="shared" si="31"/>
        <v>Submit info to on utilities7</v>
      </c>
      <c r="F755" s="86" t="s">
        <v>1504</v>
      </c>
      <c r="G755" s="240">
        <v>0.32939169576604099</v>
      </c>
      <c r="H755" s="243">
        <v>100.0013277112141</v>
      </c>
    </row>
    <row r="756" spans="1:8">
      <c r="A756" s="86" t="str">
        <v>utl_mark_app</v>
      </c>
      <c r="B756" s="237">
        <v>755</v>
      </c>
      <c r="C756" s="86" t="s">
        <v>1610</v>
      </c>
      <c r="D756" s="239">
        <f>COUNTIF($C$1:$C756,C756)</f>
        <v>1</v>
      </c>
      <c r="E756" s="239" t="str">
        <f t="shared" si="31"/>
        <v>Get info/marketing on utilities1</v>
      </c>
      <c r="F756" s="86" t="s">
        <v>1493</v>
      </c>
      <c r="G756" s="240">
        <v>0.15527417066783064</v>
      </c>
      <c r="H756" s="243">
        <v>100.70543593415147</v>
      </c>
    </row>
    <row r="757" spans="1:8">
      <c r="A757" s="86" t="str">
        <v>utl_mark_call</v>
      </c>
      <c r="B757" s="237">
        <v>756</v>
      </c>
      <c r="C757" s="86" t="s">
        <v>1610</v>
      </c>
      <c r="D757" s="239">
        <f>COUNTIF($C$1:$C757,C757)</f>
        <v>2</v>
      </c>
      <c r="E757" s="239" t="str">
        <f t="shared" si="31"/>
        <v>Get info/marketing on utilities2</v>
      </c>
      <c r="F757" s="86" t="s">
        <v>1495</v>
      </c>
      <c r="G757" s="240">
        <v>0.21896109777389786</v>
      </c>
      <c r="H757" s="243">
        <v>99.074856276468182</v>
      </c>
    </row>
    <row r="758" spans="1:8">
      <c r="A758" s="86" t="str">
        <v>utl_mark_email</v>
      </c>
      <c r="B758" s="237">
        <v>757</v>
      </c>
      <c r="C758" s="86" t="s">
        <v>1610</v>
      </c>
      <c r="D758" s="239">
        <f>COUNTIF($C$1:$C758,C758)</f>
        <v>3</v>
      </c>
      <c r="E758" s="239" t="str">
        <f t="shared" si="31"/>
        <v>Get info/marketing on utilities3</v>
      </c>
      <c r="F758" s="86" t="s">
        <v>1050</v>
      </c>
      <c r="G758" s="240">
        <v>0.33076091226538623</v>
      </c>
      <c r="H758" s="243">
        <v>100.16095911959265</v>
      </c>
    </row>
    <row r="759" spans="1:8">
      <c r="A759" s="86" t="str">
        <v>utl_mark_f2f</v>
      </c>
      <c r="B759" s="237">
        <v>758</v>
      </c>
      <c r="C759" s="86" t="s">
        <v>1610</v>
      </c>
      <c r="D759" s="239">
        <f>COUNTIF($C$1:$C759,C759)</f>
        <v>4</v>
      </c>
      <c r="E759" s="239" t="str">
        <f t="shared" si="31"/>
        <v>Get info/marketing on utilities4</v>
      </c>
      <c r="F759" s="86" t="s">
        <v>1498</v>
      </c>
      <c r="G759" s="240">
        <v>0.16769221955477953</v>
      </c>
      <c r="H759" s="243">
        <v>98.680308923651978</v>
      </c>
    </row>
    <row r="760" spans="1:8">
      <c r="A760" s="86" t="str">
        <v>utl_mark_mail</v>
      </c>
      <c r="B760" s="237">
        <v>759</v>
      </c>
      <c r="C760" s="86" t="s">
        <v>1610</v>
      </c>
      <c r="D760" s="239">
        <f>COUNTIF($C$1:$C760,C760)</f>
        <v>5</v>
      </c>
      <c r="E760" s="239" t="str">
        <f t="shared" si="31"/>
        <v>Get info/marketing on utilities5</v>
      </c>
      <c r="F760" s="86" t="s">
        <v>1500</v>
      </c>
      <c r="G760" s="240">
        <v>0.19481170886075952</v>
      </c>
      <c r="H760" s="243">
        <v>100.04789223988027</v>
      </c>
    </row>
    <row r="761" spans="1:8">
      <c r="A761" s="86" t="str">
        <v>utl_mark_txt</v>
      </c>
      <c r="B761" s="237">
        <v>760</v>
      </c>
      <c r="C761" s="86" t="s">
        <v>1610</v>
      </c>
      <c r="D761" s="239">
        <f>COUNTIF($C$1:$C761,C761)</f>
        <v>6</v>
      </c>
      <c r="E761" s="239" t="str">
        <f t="shared" si="31"/>
        <v>Get info/marketing on utilities6</v>
      </c>
      <c r="F761" s="86" t="s">
        <v>1502</v>
      </c>
      <c r="G761" s="240">
        <v>9.0387712789175026E-2</v>
      </c>
      <c r="H761" s="243">
        <v>99.014032028804465</v>
      </c>
    </row>
    <row r="762" spans="1:8">
      <c r="A762" s="86" t="str">
        <v>utl_mark_web</v>
      </c>
      <c r="B762" s="237">
        <v>761</v>
      </c>
      <c r="C762" s="86" t="s">
        <v>1610</v>
      </c>
      <c r="D762" s="239">
        <f>COUNTIF($C$1:$C762,C762)</f>
        <v>7</v>
      </c>
      <c r="E762" s="239" t="str">
        <f t="shared" si="31"/>
        <v>Get info/marketing on utilities7</v>
      </c>
      <c r="F762" s="86" t="s">
        <v>1504</v>
      </c>
      <c r="G762" s="240">
        <v>0.31130908991706679</v>
      </c>
      <c r="H762" s="243">
        <v>100.07893742657173</v>
      </c>
    </row>
    <row r="763" spans="1:8">
      <c r="A763" s="86" t="str">
        <v>utl_res_app</v>
      </c>
      <c r="B763" s="237">
        <v>762</v>
      </c>
      <c r="C763" s="86" t="s">
        <v>1618</v>
      </c>
      <c r="D763" s="239">
        <f>COUNTIF($C$1:$C763,C763)</f>
        <v>1</v>
      </c>
      <c r="E763" s="239" t="str">
        <f t="shared" si="31"/>
        <v>Research utilities1</v>
      </c>
      <c r="F763" s="86" t="s">
        <v>1493</v>
      </c>
      <c r="G763" s="240">
        <v>0.14655668921868181</v>
      </c>
      <c r="H763" s="243">
        <v>100.67982312245213</v>
      </c>
    </row>
    <row r="764" spans="1:8">
      <c r="A764" s="86" t="str">
        <v>utl_res_call</v>
      </c>
      <c r="B764" s="237">
        <v>763</v>
      </c>
      <c r="C764" s="86" t="s">
        <v>1618</v>
      </c>
      <c r="D764" s="239">
        <f>COUNTIF($C$1:$C764,C764)</f>
        <v>2</v>
      </c>
      <c r="E764" s="239" t="str">
        <f t="shared" si="31"/>
        <v>Research utilities2</v>
      </c>
      <c r="F764" s="86" t="s">
        <v>1495</v>
      </c>
      <c r="G764" s="240">
        <v>0.230477684417285</v>
      </c>
      <c r="H764" s="243">
        <v>99.595113988600303</v>
      </c>
    </row>
    <row r="765" spans="1:8">
      <c r="A765" s="86" t="str">
        <v>utl_res_email</v>
      </c>
      <c r="B765" s="237">
        <v>764</v>
      </c>
      <c r="C765" s="86" t="s">
        <v>1618</v>
      </c>
      <c r="D765" s="239">
        <f>COUNTIF($C$1:$C765,C765)</f>
        <v>3</v>
      </c>
      <c r="E765" s="239" t="str">
        <f t="shared" si="31"/>
        <v>Research utilities3</v>
      </c>
      <c r="F765" s="86" t="s">
        <v>1050</v>
      </c>
      <c r="G765" s="240">
        <v>0.23173221300742033</v>
      </c>
      <c r="H765" s="243">
        <v>99.871861875633869</v>
      </c>
    </row>
    <row r="766" spans="1:8">
      <c r="A766" s="86" t="str">
        <v>utl_res_f2f</v>
      </c>
      <c r="B766" s="237">
        <v>765</v>
      </c>
      <c r="C766" s="86" t="s">
        <v>1618</v>
      </c>
      <c r="D766" s="239">
        <f>COUNTIF($C$1:$C766,C766)</f>
        <v>4</v>
      </c>
      <c r="E766" s="239" t="str">
        <f t="shared" si="31"/>
        <v>Research utilities4</v>
      </c>
      <c r="F766" s="86" t="s">
        <v>1498</v>
      </c>
      <c r="G766" s="240">
        <v>0.13030161501527723</v>
      </c>
      <c r="H766" s="243">
        <v>98.876685632332013</v>
      </c>
    </row>
    <row r="767" spans="1:8">
      <c r="A767" s="86" t="str">
        <v>utl_res_mail</v>
      </c>
      <c r="B767" s="237">
        <v>766</v>
      </c>
      <c r="C767" s="86" t="s">
        <v>1618</v>
      </c>
      <c r="D767" s="239">
        <f>COUNTIF($C$1:$C767,C767)</f>
        <v>5</v>
      </c>
      <c r="E767" s="239" t="str">
        <f t="shared" si="31"/>
        <v>Research utilities5</v>
      </c>
      <c r="F767" s="86" t="s">
        <v>1500</v>
      </c>
      <c r="G767" s="240">
        <v>8.1826713225665662E-2</v>
      </c>
      <c r="H767" s="243">
        <v>99.416974047416275</v>
      </c>
    </row>
    <row r="768" spans="1:8">
      <c r="A768" s="86" t="str">
        <v>utl_res_txt</v>
      </c>
      <c r="B768" s="237">
        <v>767</v>
      </c>
      <c r="C768" s="86" t="s">
        <v>1618</v>
      </c>
      <c r="D768" s="239">
        <f>COUNTIF($C$1:$C768,C768)</f>
        <v>6</v>
      </c>
      <c r="E768" s="239" t="str">
        <f t="shared" si="31"/>
        <v>Research utilities6</v>
      </c>
      <c r="F768" s="86" t="s">
        <v>1502</v>
      </c>
      <c r="G768" s="240">
        <v>6.8641532082060239E-2</v>
      </c>
      <c r="H768" s="243">
        <v>98.556374376180216</v>
      </c>
    </row>
    <row r="769" spans="1:8">
      <c r="A769" s="86" t="str">
        <v>utl_res_web</v>
      </c>
      <c r="B769" s="237">
        <v>768</v>
      </c>
      <c r="C769" s="86" t="s">
        <v>1618</v>
      </c>
      <c r="D769" s="239">
        <f>COUNTIF($C$1:$C769,C769)</f>
        <v>7</v>
      </c>
      <c r="E769" s="239" t="str">
        <f t="shared" si="31"/>
        <v>Research utilities7</v>
      </c>
      <c r="F769" s="86" t="s">
        <v>1504</v>
      </c>
      <c r="G769" s="240">
        <v>0.41736534264513314</v>
      </c>
      <c r="H769" s="243">
        <v>99.972654367895714</v>
      </c>
    </row>
    <row r="770" spans="1:8">
      <c r="A770" s="86" t="str">
        <v>retles_enqc_app</v>
      </c>
      <c r="B770" s="237">
        <v>769</v>
      </c>
      <c r="C770" s="86" t="s">
        <v>1626</v>
      </c>
      <c r="D770" s="239">
        <f>COUNTIF($C$1:$C770,C770)</f>
        <v>1</v>
      </c>
      <c r="E770" s="239" t="str">
        <f t="shared" si="31"/>
        <v>Make enquiry on retail and leisure1</v>
      </c>
      <c r="F770" s="86" t="s">
        <v>1493</v>
      </c>
      <c r="G770" s="240">
        <v>0.19614098646879091</v>
      </c>
      <c r="H770" s="243">
        <v>100.10451967614446</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0.40014447839371459</v>
      </c>
      <c r="H771" s="243">
        <v>99.832683748155176</v>
      </c>
    </row>
    <row r="772" spans="1:8">
      <c r="A772" s="86" t="str">
        <v>retles_enqc_eml</v>
      </c>
      <c r="B772" s="237">
        <v>771</v>
      </c>
      <c r="C772" s="86" t="s">
        <v>1626</v>
      </c>
      <c r="D772" s="239">
        <f>COUNTIF($C$1:$C772,C772)</f>
        <v>3</v>
      </c>
      <c r="E772" s="239" t="str">
        <f t="shared" si="32"/>
        <v>Make enquiry on retail and leisure3</v>
      </c>
      <c r="F772" s="86" t="s">
        <v>1050</v>
      </c>
      <c r="G772" s="240">
        <v>0.46198777826276743</v>
      </c>
      <c r="H772" s="243">
        <v>99.990003908227237</v>
      </c>
    </row>
    <row r="773" spans="1:8">
      <c r="A773" s="86" t="str">
        <v>retles_enqc_f2f</v>
      </c>
      <c r="B773" s="237">
        <v>772</v>
      </c>
      <c r="C773" s="86" t="s">
        <v>1626</v>
      </c>
      <c r="D773" s="239">
        <f>COUNTIF($C$1:$C773,C773)</f>
        <v>4</v>
      </c>
      <c r="E773" s="239" t="str">
        <f t="shared" si="32"/>
        <v>Make enquiry on retail and leisure4</v>
      </c>
      <c r="F773" s="86" t="s">
        <v>1498</v>
      </c>
      <c r="G773" s="240">
        <v>0.38807262112614588</v>
      </c>
      <c r="H773" s="243">
        <v>99.676686656236384</v>
      </c>
    </row>
    <row r="774" spans="1:8">
      <c r="A774" s="86" t="str">
        <v>retles_enqc_mail</v>
      </c>
      <c r="B774" s="237">
        <v>773</v>
      </c>
      <c r="C774" s="86" t="s">
        <v>1626</v>
      </c>
      <c r="D774" s="239">
        <f>COUNTIF($C$1:$C774,C774)</f>
        <v>5</v>
      </c>
      <c r="E774" s="239" t="str">
        <f t="shared" si="32"/>
        <v>Make enquiry on retail and leisure5</v>
      </c>
      <c r="F774" s="86" t="s">
        <v>1500</v>
      </c>
      <c r="G774" s="240">
        <v>0.16580057835006545</v>
      </c>
      <c r="H774" s="243">
        <v>99.960394996560453</v>
      </c>
    </row>
    <row r="775" spans="1:8">
      <c r="A775" s="86" t="str">
        <v>retles_enqc_txt</v>
      </c>
      <c r="B775" s="237">
        <v>774</v>
      </c>
      <c r="C775" s="86" t="s">
        <v>1626</v>
      </c>
      <c r="D775" s="239">
        <f>COUNTIF($C$1:$C775,C775)</f>
        <v>6</v>
      </c>
      <c r="E775" s="239" t="str">
        <f t="shared" si="32"/>
        <v>Make enquiry on retail and leisure6</v>
      </c>
      <c r="F775" s="86" t="s">
        <v>1502</v>
      </c>
      <c r="G775" s="240">
        <v>0.11435170231340028</v>
      </c>
      <c r="H775" s="243">
        <v>99.723318367096709</v>
      </c>
    </row>
    <row r="776" spans="1:8">
      <c r="A776" s="86" t="str">
        <v>retles_enqc_web</v>
      </c>
      <c r="B776" s="237">
        <v>775</v>
      </c>
      <c r="C776" s="86" t="s">
        <v>1626</v>
      </c>
      <c r="D776" s="239">
        <f>COUNTIF($C$1:$C776,C776)</f>
        <v>7</v>
      </c>
      <c r="E776" s="239" t="str">
        <f t="shared" si="32"/>
        <v>Make enquiry on retail and leisure7</v>
      </c>
      <c r="F776" s="86" t="s">
        <v>1504</v>
      </c>
      <c r="G776" s="240">
        <v>0.38618408991706676</v>
      </c>
      <c r="H776" s="243">
        <v>100.06232428079799</v>
      </c>
    </row>
    <row r="777" spans="1:8">
      <c r="A777" s="86" t="str">
        <v>retles_sub_app</v>
      </c>
      <c r="B777" s="237">
        <v>776</v>
      </c>
      <c r="C777" s="86" t="s">
        <v>1634</v>
      </c>
      <c r="D777" s="239">
        <f>COUNTIF($C$1:$C777,C777)</f>
        <v>1</v>
      </c>
      <c r="E777" s="239" t="str">
        <f t="shared" si="32"/>
        <v>Submit info to retail and leisure1</v>
      </c>
      <c r="F777" s="86" t="s">
        <v>1493</v>
      </c>
      <c r="G777" s="240">
        <v>0.25765408118725447</v>
      </c>
      <c r="H777" s="243">
        <v>99.690990611657966</v>
      </c>
    </row>
    <row r="778" spans="1:8">
      <c r="A778" s="86" t="str">
        <v>retles_sub_call</v>
      </c>
      <c r="B778" s="237">
        <v>777</v>
      </c>
      <c r="C778" s="86" t="s">
        <v>1634</v>
      </c>
      <c r="D778" s="239">
        <f>COUNTIF($C$1:$C778,C778)</f>
        <v>2</v>
      </c>
      <c r="E778" s="239" t="str">
        <f t="shared" si="32"/>
        <v>Submit info to retail and leisure2</v>
      </c>
      <c r="F778" s="86" t="s">
        <v>1495</v>
      </c>
      <c r="G778" s="240">
        <v>0.37550267350501965</v>
      </c>
      <c r="H778" s="243">
        <v>99.415457101915095</v>
      </c>
    </row>
    <row r="779" spans="1:8">
      <c r="A779" s="86" t="str">
        <v>retles_sub_eml</v>
      </c>
      <c r="B779" s="237">
        <v>778</v>
      </c>
      <c r="C779" s="86" t="s">
        <v>1634</v>
      </c>
      <c r="D779" s="239">
        <f>COUNTIF($C$1:$C779,C779)</f>
        <v>3</v>
      </c>
      <c r="E779" s="239" t="str">
        <f t="shared" si="32"/>
        <v>Submit info to retail and leisure3</v>
      </c>
      <c r="F779" s="86" t="s">
        <v>1050</v>
      </c>
      <c r="G779" s="240">
        <v>0.36771491706678305</v>
      </c>
      <c r="H779" s="243">
        <v>99.733936326979588</v>
      </c>
    </row>
    <row r="780" spans="1:8">
      <c r="A780" s="86" t="str">
        <v>retles_sub_f2f</v>
      </c>
      <c r="B780" s="237">
        <v>779</v>
      </c>
      <c r="C780" s="86" t="s">
        <v>1634</v>
      </c>
      <c r="D780" s="239">
        <f>COUNTIF($C$1:$C780,C780)</f>
        <v>4</v>
      </c>
      <c r="E780" s="239" t="str">
        <f t="shared" si="32"/>
        <v>Submit info to retail and leisure4</v>
      </c>
      <c r="F780" s="86" t="s">
        <v>1498</v>
      </c>
      <c r="G780" s="240">
        <v>0.39628655608904412</v>
      </c>
      <c r="H780" s="243">
        <v>99.716492102925699</v>
      </c>
    </row>
    <row r="781" spans="1:8">
      <c r="A781" s="86" t="str">
        <v>retles_sub_mail</v>
      </c>
      <c r="B781" s="237">
        <v>780</v>
      </c>
      <c r="C781" s="86" t="s">
        <v>1634</v>
      </c>
      <c r="D781" s="239">
        <f>COUNTIF($C$1:$C781,C781)</f>
        <v>5</v>
      </c>
      <c r="E781" s="239" t="str">
        <f t="shared" si="32"/>
        <v>Submit info to retail and leisure5</v>
      </c>
      <c r="F781" s="86" t="s">
        <v>1500</v>
      </c>
      <c r="G781" s="240">
        <v>0.12570995198603233</v>
      </c>
      <c r="H781" s="243">
        <v>99.437678437573553</v>
      </c>
    </row>
    <row r="782" spans="1:8">
      <c r="A782" s="86" t="str">
        <v>retles_sub_txt</v>
      </c>
      <c r="B782" s="237">
        <v>781</v>
      </c>
      <c r="C782" s="86" t="s">
        <v>1634</v>
      </c>
      <c r="D782" s="239">
        <f>COUNTIF($C$1:$C782,C782)</f>
        <v>6</v>
      </c>
      <c r="E782" s="239" t="str">
        <f t="shared" si="32"/>
        <v>Submit info to retail and leisure6</v>
      </c>
      <c r="F782" s="86" t="s">
        <v>1502</v>
      </c>
      <c r="G782" s="240">
        <v>0.11847446529899605</v>
      </c>
      <c r="H782" s="243">
        <v>100.15011896300101</v>
      </c>
    </row>
    <row r="783" spans="1:8">
      <c r="A783" s="86" t="str">
        <v>retles_sub_web</v>
      </c>
      <c r="B783" s="237">
        <v>782</v>
      </c>
      <c r="C783" s="86" t="s">
        <v>1634</v>
      </c>
      <c r="D783" s="239">
        <f>COUNTIF($C$1:$C783,C783)</f>
        <v>7</v>
      </c>
      <c r="E783" s="239" t="str">
        <f t="shared" si="32"/>
        <v>Submit info to retail and leisure7</v>
      </c>
      <c r="F783" s="86" t="s">
        <v>1504</v>
      </c>
      <c r="G783" s="240">
        <v>0.43616482976865989</v>
      </c>
      <c r="H783" s="243">
        <v>100.05386658714544</v>
      </c>
    </row>
    <row r="784" spans="1:8">
      <c r="A784" s="86" t="str">
        <v>retles_mark_app</v>
      </c>
      <c r="B784" s="237">
        <v>783</v>
      </c>
      <c r="C784" s="86" t="s">
        <v>1642</v>
      </c>
      <c r="D784" s="239">
        <f>COUNTIF($C$1:$C784,C784)</f>
        <v>1</v>
      </c>
      <c r="E784" s="239" t="str">
        <f t="shared" si="32"/>
        <v>Get info/marketing on retail and leisure1</v>
      </c>
      <c r="F784" s="86" t="s">
        <v>1493</v>
      </c>
      <c r="G784" s="240">
        <v>0.21378906591008293</v>
      </c>
      <c r="H784" s="243">
        <v>99.856609258647083</v>
      </c>
    </row>
    <row r="785" spans="1:8">
      <c r="A785" s="86" t="str">
        <v>retles_mark_call</v>
      </c>
      <c r="B785" s="237">
        <v>784</v>
      </c>
      <c r="C785" s="86" t="s">
        <v>1642</v>
      </c>
      <c r="D785" s="239">
        <f>COUNTIF($C$1:$C785,C785)</f>
        <v>2</v>
      </c>
      <c r="E785" s="239" t="str">
        <f t="shared" si="32"/>
        <v>Get info/marketing on retail and leisure2</v>
      </c>
      <c r="F785" s="86" t="s">
        <v>1495</v>
      </c>
      <c r="G785" s="240">
        <v>0.22044827586206894</v>
      </c>
      <c r="H785" s="243">
        <v>99.281332342246074</v>
      </c>
    </row>
    <row r="786" spans="1:8">
      <c r="A786" s="86" t="str">
        <v>retles_mark_eml</v>
      </c>
      <c r="B786" s="237">
        <v>785</v>
      </c>
      <c r="C786" s="86" t="s">
        <v>1642</v>
      </c>
      <c r="D786" s="239">
        <f>COUNTIF($C$1:$C786,C786)</f>
        <v>3</v>
      </c>
      <c r="E786" s="239" t="str">
        <f t="shared" si="32"/>
        <v>Get info/marketing on retail and leisure3</v>
      </c>
      <c r="F786" s="86" t="s">
        <v>1050</v>
      </c>
      <c r="G786" s="240">
        <v>0.3847085333915321</v>
      </c>
      <c r="H786" s="243">
        <v>100.03247402238877</v>
      </c>
    </row>
    <row r="787" spans="1:8">
      <c r="A787" s="86" t="str">
        <v>retles_mark_f2f</v>
      </c>
      <c r="B787" s="237">
        <v>786</v>
      </c>
      <c r="C787" s="86" t="s">
        <v>1642</v>
      </c>
      <c r="D787" s="239">
        <f>COUNTIF($C$1:$C787,C787)</f>
        <v>4</v>
      </c>
      <c r="E787" s="239" t="str">
        <f t="shared" si="32"/>
        <v>Get info/marketing on retail and leisure4</v>
      </c>
      <c r="F787" s="86" t="s">
        <v>1498</v>
      </c>
      <c r="G787" s="240">
        <v>0.30835426669576604</v>
      </c>
      <c r="H787" s="243">
        <v>99.50154639624256</v>
      </c>
    </row>
    <row r="788" spans="1:8">
      <c r="A788" s="86" t="str">
        <v>retles_mark_mail</v>
      </c>
      <c r="B788" s="237">
        <v>787</v>
      </c>
      <c r="C788" s="86" t="s">
        <v>1642</v>
      </c>
      <c r="D788" s="239">
        <f>COUNTIF($C$1:$C788,C788)</f>
        <v>5</v>
      </c>
      <c r="E788" s="239" t="str">
        <f t="shared" si="32"/>
        <v>Get info/marketing on retail and leisure5</v>
      </c>
      <c r="F788" s="86" t="s">
        <v>1500</v>
      </c>
      <c r="G788" s="240">
        <v>0.20204343081623749</v>
      </c>
      <c r="H788" s="245">
        <v>99.706019467276235</v>
      </c>
    </row>
    <row r="789" spans="1:8">
      <c r="A789" s="86" t="str">
        <v>retles_mark_txt</v>
      </c>
      <c r="B789" s="237">
        <v>788</v>
      </c>
      <c r="C789" s="86" t="s">
        <v>1642</v>
      </c>
      <c r="D789" s="239">
        <f>COUNTIF($C$1:$C789,C789)</f>
        <v>6</v>
      </c>
      <c r="E789" s="239" t="str">
        <f t="shared" si="32"/>
        <v>Get info/marketing on retail and leisure6</v>
      </c>
      <c r="F789" s="86" t="s">
        <v>1502</v>
      </c>
      <c r="G789" s="240">
        <v>0.12323925141859451</v>
      </c>
      <c r="H789" s="245">
        <v>99.888508251520008</v>
      </c>
    </row>
    <row r="790" spans="1:8">
      <c r="A790" s="86" t="str">
        <v>retles_mark_web</v>
      </c>
      <c r="B790" s="237">
        <v>789</v>
      </c>
      <c r="C790" s="86" t="s">
        <v>1642</v>
      </c>
      <c r="D790" s="239">
        <f>COUNTIF($C$1:$C790,C790)</f>
        <v>7</v>
      </c>
      <c r="E790" s="239" t="str">
        <f t="shared" si="32"/>
        <v>Get info/marketing on retail and leisure7</v>
      </c>
      <c r="F790" s="86" t="s">
        <v>1504</v>
      </c>
      <c r="G790" s="240">
        <v>0.37542901571366222</v>
      </c>
      <c r="H790" s="245">
        <v>100.0774589551914</v>
      </c>
    </row>
    <row r="791" spans="1:8">
      <c r="A791" s="86" t="str">
        <v>retles_res_app</v>
      </c>
      <c r="B791" s="237">
        <v>790</v>
      </c>
      <c r="C791" s="86" t="s">
        <v>1650</v>
      </c>
      <c r="D791" s="239">
        <f>COUNTIF($C$1:$C791,C791)</f>
        <v>1</v>
      </c>
      <c r="E791" s="239" t="str">
        <f t="shared" si="32"/>
        <v>Research retail and leisure1</v>
      </c>
      <c r="F791" s="86" t="s">
        <v>1493</v>
      </c>
      <c r="G791" s="240">
        <v>0.23344723919685731</v>
      </c>
      <c r="H791" s="245">
        <v>99.952216669252351</v>
      </c>
    </row>
    <row r="792" spans="1:8">
      <c r="A792" s="86" t="str">
        <v>retles_res_call</v>
      </c>
      <c r="B792" s="237">
        <v>791</v>
      </c>
      <c r="C792" s="86" t="s">
        <v>1650</v>
      </c>
      <c r="D792" s="239">
        <f>COUNTIF($C$1:$C792,C792)</f>
        <v>2</v>
      </c>
      <c r="E792" s="239" t="str">
        <f t="shared" si="32"/>
        <v>Research retail and leisure2</v>
      </c>
      <c r="F792" s="86" t="s">
        <v>1495</v>
      </c>
      <c r="G792" s="240">
        <v>0.22380952640768229</v>
      </c>
      <c r="H792" s="245">
        <v>98.878534677545446</v>
      </c>
    </row>
    <row r="793" spans="1:8">
      <c r="A793" s="86" t="str">
        <v>retles_res_eml</v>
      </c>
      <c r="B793" s="237">
        <v>792</v>
      </c>
      <c r="C793" s="86" t="s">
        <v>1650</v>
      </c>
      <c r="D793" s="239">
        <f>COUNTIF($C$1:$C793,C793)</f>
        <v>3</v>
      </c>
      <c r="E793" s="239" t="str">
        <f t="shared" si="32"/>
        <v>Research retail and leisure3</v>
      </c>
      <c r="F793" s="86" t="s">
        <v>1050</v>
      </c>
      <c r="G793" s="240">
        <v>0.25680445220427756</v>
      </c>
      <c r="H793" s="245">
        <v>99.779852995711266</v>
      </c>
    </row>
    <row r="794" spans="1:8">
      <c r="A794" s="86" t="str">
        <v>retles_res_f2f</v>
      </c>
      <c r="B794" s="237">
        <v>793</v>
      </c>
      <c r="C794" s="86" t="s">
        <v>1650</v>
      </c>
      <c r="D794" s="239">
        <f>COUNTIF($C$1:$C794,C794)</f>
        <v>4</v>
      </c>
      <c r="E794" s="239" t="str">
        <f t="shared" si="32"/>
        <v>Research retail and leisure4</v>
      </c>
      <c r="F794" s="86" t="s">
        <v>1498</v>
      </c>
      <c r="G794" s="240">
        <v>0.3846278917503273</v>
      </c>
      <c r="H794" s="245">
        <v>99.529225277747031</v>
      </c>
    </row>
    <row r="795" spans="1:8">
      <c r="A795" s="86" t="str">
        <v>retles_res_mail</v>
      </c>
      <c r="B795" s="237">
        <v>794</v>
      </c>
      <c r="C795" s="86" t="s">
        <v>1650</v>
      </c>
      <c r="D795" s="239">
        <f>COUNTIF($C$1:$C795,C795)</f>
        <v>5</v>
      </c>
      <c r="E795" s="239" t="str">
        <f t="shared" si="32"/>
        <v>Research retail and leisure5</v>
      </c>
      <c r="F795" s="86" t="s">
        <v>1500</v>
      </c>
      <c r="G795" s="240">
        <v>0.10119320165866436</v>
      </c>
      <c r="H795" s="245">
        <v>99.508376820253659</v>
      </c>
    </row>
    <row r="796" spans="1:8">
      <c r="A796" s="86" t="str">
        <v>retles_res_txt</v>
      </c>
      <c r="B796" s="238">
        <v>795</v>
      </c>
      <c r="C796" s="86" t="s">
        <v>1650</v>
      </c>
      <c r="D796" s="239">
        <f>COUNTIF($C$1:$C796,C796)</f>
        <v>6</v>
      </c>
      <c r="E796" s="239" t="str">
        <f t="shared" si="32"/>
        <v>Research retail and leisure6</v>
      </c>
      <c r="F796" s="86" t="s">
        <v>1502</v>
      </c>
      <c r="G796" s="242">
        <v>8.8568092536010473E-2</v>
      </c>
      <c r="H796" s="246">
        <v>99.778648800935727</v>
      </c>
    </row>
    <row r="797" spans="1:8">
      <c r="A797" s="86" t="str">
        <v>retles_res_web</v>
      </c>
      <c r="B797" s="1">
        <v>796</v>
      </c>
      <c r="C797" s="86" t="s">
        <v>1650</v>
      </c>
      <c r="D797" s="239">
        <f>COUNTIF($C$1:$C797,C797)</f>
        <v>7</v>
      </c>
      <c r="E797" s="239" t="str">
        <f t="shared" si="32"/>
        <v>Research retail and leisure7</v>
      </c>
      <c r="F797" s="86" t="s">
        <v>1504</v>
      </c>
      <c r="G797" s="68">
        <v>0.50708566128328236</v>
      </c>
      <c r="H797" s="70">
        <v>99.98720794758475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5C06C-F5FA-41AE-B42A-C30256417EE3}">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Amber Valley (LLPG, Households)</v>
      </c>
      <c r="C7" s="1" t="str">
        <f>BASE_PROFILE_DESC</f>
        <v>Derbyshire County (LLPG, Households)</v>
      </c>
      <c r="E7" s="1" t="str">
        <f>"Profile Title: "&amp;B7</f>
        <v>Profile Title: Amber Valley (LLPG, Households)</v>
      </c>
      <c r="F7" s="1" t="str">
        <f>"Base Title: "&amp;C7</f>
        <v>Base Title: Derbyshire County (LLPG, Households)</v>
      </c>
    </row>
    <row r="8" spans="1:6">
      <c r="A8" s="1">
        <v>1</v>
      </c>
      <c r="B8" s="1">
        <v>156</v>
      </c>
      <c r="C8" s="1">
        <v>5405</v>
      </c>
      <c r="D8" s="1">
        <v>1</v>
      </c>
    </row>
    <row r="9" spans="1:6">
      <c r="A9" s="1">
        <v>2</v>
      </c>
      <c r="B9" s="1">
        <v>1268</v>
      </c>
      <c r="C9" s="1">
        <v>27866</v>
      </c>
      <c r="D9" s="1">
        <v>2</v>
      </c>
    </row>
    <row r="10" spans="1:6">
      <c r="A10" s="1">
        <v>3</v>
      </c>
      <c r="B10" s="1">
        <v>530</v>
      </c>
      <c r="C10" s="1">
        <v>15850</v>
      </c>
      <c r="D10" s="1">
        <v>3</v>
      </c>
    </row>
    <row r="11" spans="1:6">
      <c r="A11" s="1">
        <v>4</v>
      </c>
      <c r="B11" s="1">
        <v>1641</v>
      </c>
      <c r="C11" s="1">
        <v>27890</v>
      </c>
      <c r="D11" s="1">
        <v>4</v>
      </c>
    </row>
    <row r="12" spans="1:6">
      <c r="A12" s="1">
        <v>5</v>
      </c>
      <c r="B12" s="1">
        <v>786</v>
      </c>
      <c r="C12" s="1">
        <v>16193</v>
      </c>
      <c r="D12" s="1">
        <v>5</v>
      </c>
    </row>
    <row r="13" spans="1:6">
      <c r="A13" s="1">
        <v>6</v>
      </c>
      <c r="B13" s="1">
        <v>457</v>
      </c>
      <c r="C13" s="1">
        <v>7452</v>
      </c>
      <c r="D13" s="1">
        <v>6</v>
      </c>
    </row>
    <row r="14" spans="1:6">
      <c r="A14" s="1">
        <v>7</v>
      </c>
      <c r="B14" s="1">
        <v>252</v>
      </c>
      <c r="C14" s="1">
        <v>5138</v>
      </c>
      <c r="D14" s="1">
        <v>7</v>
      </c>
    </row>
    <row r="15" spans="1:6">
      <c r="A15" s="1">
        <v>8</v>
      </c>
      <c r="B15" s="1">
        <v>0</v>
      </c>
      <c r="C15" s="1">
        <v>0</v>
      </c>
      <c r="D15" s="1">
        <v>8</v>
      </c>
    </row>
    <row r="16" spans="1:6">
      <c r="A16" s="1">
        <v>9</v>
      </c>
      <c r="B16" s="1">
        <v>899</v>
      </c>
      <c r="C16" s="1">
        <v>18420</v>
      </c>
      <c r="D16" s="1">
        <v>9</v>
      </c>
    </row>
    <row r="17" spans="1:4">
      <c r="A17" s="1">
        <v>10</v>
      </c>
      <c r="B17" s="1">
        <v>1147</v>
      </c>
      <c r="C17" s="1">
        <v>19324</v>
      </c>
      <c r="D17" s="1">
        <v>10</v>
      </c>
    </row>
    <row r="18" spans="1:4">
      <c r="A18" s="1">
        <v>11</v>
      </c>
      <c r="B18" s="1">
        <v>40</v>
      </c>
      <c r="C18" s="1">
        <v>1335</v>
      </c>
      <c r="D18" s="1">
        <v>11</v>
      </c>
    </row>
    <row r="19" spans="1:4">
      <c r="A19" s="1">
        <v>12</v>
      </c>
      <c r="B19" s="1">
        <v>225</v>
      </c>
      <c r="C19" s="1">
        <v>6551</v>
      </c>
      <c r="D19" s="1">
        <v>12</v>
      </c>
    </row>
    <row r="20" spans="1:4">
      <c r="A20" s="1">
        <v>13</v>
      </c>
      <c r="B20" s="1">
        <v>15</v>
      </c>
      <c r="C20" s="1">
        <v>1060</v>
      </c>
      <c r="D20" s="1">
        <v>13</v>
      </c>
    </row>
    <row r="21" spans="1:4">
      <c r="A21" s="1">
        <v>14</v>
      </c>
      <c r="B21" s="1">
        <v>1956</v>
      </c>
      <c r="C21" s="1">
        <v>28018</v>
      </c>
      <c r="D21" s="1">
        <v>14</v>
      </c>
    </row>
    <row r="22" spans="1:4">
      <c r="A22" s="1">
        <v>15</v>
      </c>
      <c r="B22" s="1">
        <v>432</v>
      </c>
      <c r="C22" s="1">
        <v>9143</v>
      </c>
      <c r="D22" s="1">
        <v>15</v>
      </c>
    </row>
    <row r="23" spans="1:4">
      <c r="A23" s="1">
        <v>16</v>
      </c>
      <c r="B23" s="1">
        <v>1599</v>
      </c>
      <c r="C23" s="1">
        <v>27075</v>
      </c>
      <c r="D23" s="1">
        <v>16</v>
      </c>
    </row>
    <row r="24" spans="1:4">
      <c r="A24" s="1">
        <v>17</v>
      </c>
      <c r="B24" s="1">
        <v>1363</v>
      </c>
      <c r="C24" s="1">
        <v>29772</v>
      </c>
      <c r="D24" s="1">
        <v>17</v>
      </c>
    </row>
    <row r="25" spans="1:4">
      <c r="A25" s="1">
        <v>18</v>
      </c>
      <c r="B25" s="1">
        <v>1</v>
      </c>
      <c r="C25" s="1">
        <v>20</v>
      </c>
      <c r="D25" s="1">
        <v>18</v>
      </c>
    </row>
    <row r="26" spans="1:4">
      <c r="A26" s="1">
        <v>19</v>
      </c>
      <c r="B26" s="1">
        <v>1555</v>
      </c>
      <c r="C26" s="1">
        <v>38899</v>
      </c>
      <c r="D26" s="1">
        <v>19</v>
      </c>
    </row>
    <row r="27" spans="1:4">
      <c r="A27" s="1">
        <v>20</v>
      </c>
      <c r="B27" s="1">
        <v>1652</v>
      </c>
      <c r="C27" s="1">
        <v>30121</v>
      </c>
      <c r="D27" s="1">
        <v>20</v>
      </c>
    </row>
    <row r="28" spans="1:4">
      <c r="A28" s="1">
        <v>21</v>
      </c>
      <c r="B28" s="1">
        <v>517</v>
      </c>
      <c r="C28" s="1">
        <v>9614</v>
      </c>
      <c r="D28" s="1">
        <v>21</v>
      </c>
    </row>
    <row r="29" spans="1:4">
      <c r="A29" s="1">
        <v>22</v>
      </c>
      <c r="B29" s="1">
        <v>0</v>
      </c>
      <c r="C29" s="1">
        <v>39</v>
      </c>
      <c r="D29" s="1">
        <v>22</v>
      </c>
    </row>
    <row r="30" spans="1:4">
      <c r="A30" s="1">
        <v>23</v>
      </c>
      <c r="B30" s="1">
        <v>624</v>
      </c>
      <c r="C30" s="1">
        <v>13038</v>
      </c>
      <c r="D30" s="1">
        <v>23</v>
      </c>
    </row>
    <row r="31" spans="1:4">
      <c r="A31" s="1">
        <v>24</v>
      </c>
      <c r="B31" s="1">
        <v>468</v>
      </c>
      <c r="C31" s="1">
        <v>9196</v>
      </c>
      <c r="D31" s="1">
        <v>24</v>
      </c>
    </row>
    <row r="32" spans="1:4">
      <c r="A32" s="1">
        <v>25</v>
      </c>
      <c r="B32" s="1">
        <v>745</v>
      </c>
      <c r="C32" s="1">
        <v>16500</v>
      </c>
      <c r="D32" s="1">
        <v>25</v>
      </c>
    </row>
    <row r="33" spans="1:4">
      <c r="A33" s="1">
        <v>26</v>
      </c>
      <c r="B33" s="1">
        <v>1</v>
      </c>
      <c r="C33" s="1">
        <v>137</v>
      </c>
      <c r="D33" s="1">
        <v>26</v>
      </c>
    </row>
    <row r="34" spans="1:4">
      <c r="A34" s="1">
        <v>27</v>
      </c>
      <c r="B34" s="1">
        <v>55</v>
      </c>
      <c r="C34" s="1">
        <v>1031</v>
      </c>
      <c r="D34" s="1">
        <v>27</v>
      </c>
    </row>
    <row r="35" spans="1:4">
      <c r="A35" s="1">
        <v>28</v>
      </c>
      <c r="B35" s="1">
        <v>244</v>
      </c>
      <c r="C35" s="1">
        <v>0</v>
      </c>
      <c r="D35" s="1">
        <v>28</v>
      </c>
    </row>
    <row r="37" spans="1:4">
      <c r="B37" s="1">
        <f>SUM(B8:B35)</f>
        <v>18628</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C38-84E6-41B8-8612-D0D28B4B650B}">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0E67-0ED8-4890-BBB0-B34FE27E44A4}">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Asthma are about 1% below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Any kind of liver condition are 0% below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23% Does not enjoy general happiness. This is 1% below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14% are likely to be current cigarette smokers.  This is 2% below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3% smoke 20+ cigarettes per day, which is 3% below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8% are likely to say they never eat fruit and 41% never do moderate intensity sports, which are 1% below and 0% below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14%, 0% below the base average, with white bread being eaten by about 32%, which is 0% above.</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older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33.2%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Other: two or more adults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11609-63D8-427E-A23D-ECFF33718816}">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Asthma are about 1% below the base average.</v>
      </c>
    </row>
    <row r="5" spans="1:2">
      <c r="A5" s="1" t="s">
        <v>49</v>
      </c>
      <c r="B5" s="1" t="str">
        <f>"• Incidents of "&amp;A55&amp;" are "&amp;TEXT(B55,"0%")&amp;" "&amp;C55&amp;" in this profile than in the base."</f>
        <v>• Incidents of Any kind of liver condition are 0% below in this profile than in the base.</v>
      </c>
    </row>
    <row r="6" spans="1:2">
      <c r="A6" s="55" t="s">
        <v>50</v>
      </c>
      <c r="B6" s="54" t="str">
        <f>"• Approximately "&amp;TEXT(B68,"0%")&amp;" "&amp;A68&amp;". This is "&amp;TEXT(C68,"0%")&amp;" "&amp;D68&amp;" the base."</f>
        <v>• Approximately 23% Does not enjoy general happiness. This is 1% below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14% are likely to be current cigarette smokers.  This is 2% below the base average.</v>
      </c>
    </row>
    <row r="10" spans="1:2">
      <c r="A10" s="1" t="s">
        <v>51</v>
      </c>
      <c r="B10" s="48" t="str">
        <f>"• Circa "&amp;TEXT(D81,"0%")&amp;" smoke 20+ cigarettes per day, which is "&amp;TEXT(ABS(I81/100),"0%")&amp;" "&amp;J81&amp;" the base."</f>
        <v>• Circa 3% smoke 20+ cigarettes per day, which is 3% below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8% are likely to say they never eat fruit and 41% never do moderate intensity sports, which are 1% below and 0% below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14%, 0% below the base average, with white bread being eaten by about 32%, which is 0% above.</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older when compared to the base.</v>
      </c>
    </row>
    <row r="17" spans="1:14">
      <c r="A17" s="1" t="s">
        <v>53</v>
      </c>
      <c r="B17" s="48" t="str">
        <f>"• "&amp;TEXT(B154,"0.0%")&amp;" of the profile are likely to be living in households with an income of "&amp;A154&amp;"."</f>
        <v>• 33.2% of the profile are likely to be living in households with an income of 20k - 40k.</v>
      </c>
    </row>
    <row r="18" spans="1:14" ht="15.75" thickBot="1">
      <c r="A18" s="58" t="s">
        <v>54</v>
      </c>
      <c r="B18" s="59" t="str">
        <f>IF(B122&gt;0,"• Households containing "&amp;A122&amp;" occur more in this profile than in the base.","")</f>
        <v>• Households containing Other: two or more adults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1.915249890877346E-2</v>
      </c>
      <c r="E27" s="63">
        <f>RANK('Data - Overview'!$D27,'Data - Overview'!$D$27:$D$31)</f>
        <v>3</v>
      </c>
      <c r="F27" s="62">
        <f>INDEX('Data - Knowledge'!$G:$G,MATCH('Data - Overview'!$A27,'Data - Knowledge'!$A:$A,0))</f>
        <v>1.9397602213679418E-2</v>
      </c>
      <c r="G27" s="64">
        <f>INDEX('Data - Knowledge'!$J:$J,MATCH('Data - Overview'!$A27,'Data - Knowledge'!$A:$A,0))</f>
        <v>98.736424728139298</v>
      </c>
      <c r="H27" s="64">
        <f>RANK('Data - Overview'!$G27,'Data - Overview'!$G$27:$G$31)</f>
        <v>3</v>
      </c>
      <c r="I27" s="65">
        <f>G27-100</f>
        <v>-1.2635752718607023</v>
      </c>
      <c r="J27" s="65" t="str">
        <f>IF(I27&gt;0,"above","below")</f>
        <v>below</v>
      </c>
      <c r="K27" s="66" t="str">
        <f>"" &amp;TEXT('Data - Overview'!$C27,"0")&amp;" "</f>
        <v xml:space="preserve">Coronary heart disease </v>
      </c>
      <c r="L27" s="67" t="str">
        <f>"Index: "&amp;TEXT('Data - Overview'!$G27,"0")&amp;""</f>
        <v>Index: 99</v>
      </c>
      <c r="M27" s="61" t="str">
        <f>'Data - Overview'!$K27&amp;CHAR(10)&amp;'Data - Overview'!$L27</f>
        <v>Coronary heart disease 
Index: 99</v>
      </c>
      <c r="N27" s="61">
        <v>1</v>
      </c>
    </row>
    <row r="28" spans="1:14">
      <c r="A28" s="1" t="s">
        <v>71</v>
      </c>
      <c r="B28" s="1" t="str">
        <f>INDEX('Data - Knowledge'!$D:$D,MATCH('Data - Overview'!$A28,'Data - Knowledge'!$A:$A,0))</f>
        <v>Asthma</v>
      </c>
      <c r="C28" s="1" t="s">
        <v>72</v>
      </c>
      <c r="D28" s="68">
        <f>INDEX('Data - Knowledge'!$E:$E,MATCH('Data - Overview'!$A28,'Data - Knowledge'!$A:$A,0))</f>
        <v>0.13119423832387606</v>
      </c>
      <c r="E28" s="69">
        <f>RANK('Data - Overview'!$D28,'Data - Overview'!$D$27:$D$31)</f>
        <v>2</v>
      </c>
      <c r="F28" s="68">
        <f>INDEX('Data - Knowledge'!$G:$G,MATCH('Data - Overview'!$A28,'Data - Knowledge'!$A:$A,0))</f>
        <v>0.13195794393807411</v>
      </c>
      <c r="G28" s="70">
        <f>INDEX('Data - Knowledge'!$J:$J,MATCH('Data - Overview'!$A28,'Data - Knowledge'!$A:$A,0))</f>
        <v>99.421250747468108</v>
      </c>
      <c r="H28" s="70">
        <f>RANK('Data - Overview'!$G28,'Data - Overview'!$G$27:$G$31)</f>
        <v>1</v>
      </c>
      <c r="I28" s="71">
        <f>G28-100</f>
        <v>-0.57874925253189247</v>
      </c>
      <c r="J28" s="71" t="str">
        <f>IF(I28&gt;0,"above","below")</f>
        <v>below</v>
      </c>
      <c r="K28" s="1" t="str">
        <f>"" &amp;TEXT('Data - Overview'!$C28,"0")&amp;" "</f>
        <v xml:space="preserve">Asthma </v>
      </c>
      <c r="L28" s="1" t="str">
        <f>"Index: "&amp;TEXT('Data - Overview'!$G28,"0")&amp;""</f>
        <v>Index: 99</v>
      </c>
      <c r="M28" s="1" t="str">
        <f>'Data - Overview'!$K28&amp;CHAR(10)&amp;'Data - Overview'!$L28</f>
        <v>Asthma 
Index: 99</v>
      </c>
      <c r="N28" s="1">
        <v>2</v>
      </c>
    </row>
    <row r="29" spans="1:14">
      <c r="A29" s="72" t="s">
        <v>73</v>
      </c>
      <c r="B29" s="72" t="str">
        <f>INDEX('Data - Knowledge'!$D:$D,MATCH('Data - Overview'!$A29,'Data - Knowledge'!$A:$A,0))</f>
        <v>Chronic bronchitis</v>
      </c>
      <c r="C29" s="72" t="s">
        <v>74</v>
      </c>
      <c r="D29" s="73">
        <f>INDEX('Data - Knowledge'!$E:$E,MATCH('Data - Overview'!$A29,'Data - Knowledge'!$A:$A,0))</f>
        <v>9.2849192492361413E-3</v>
      </c>
      <c r="E29" s="74">
        <f>RANK('Data - Overview'!$D29,'Data - Overview'!$D$27:$D$31)</f>
        <v>4</v>
      </c>
      <c r="F29" s="73">
        <f>INDEX('Data - Knowledge'!$G:$G,MATCH('Data - Overview'!$A29,'Data - Knowledge'!$A:$A,0))</f>
        <v>9.5350119119914038E-3</v>
      </c>
      <c r="G29" s="75">
        <f>INDEX('Data - Knowledge'!$J:$J,MATCH('Data - Overview'!$A29,'Data - Knowledge'!$A:$A,0))</f>
        <v>97.377112214818098</v>
      </c>
      <c r="H29" s="75">
        <f>RANK('Data - Overview'!$G29,'Data - Overview'!$G$27:$G$31)</f>
        <v>5</v>
      </c>
      <c r="I29" s="75">
        <f>G29-100</f>
        <v>-2.6228877851819021</v>
      </c>
      <c r="J29" s="75" t="str">
        <f>IF(I29&gt;0,"above","below")</f>
        <v>below</v>
      </c>
      <c r="K29" s="55" t="str">
        <f>"" &amp;TEXT('Data - Overview'!$C29,"0")&amp;" "</f>
        <v xml:space="preserve">Chronic bronchitis </v>
      </c>
      <c r="L29" s="72" t="str">
        <f>"Index: "&amp;TEXT('Data - Overview'!$G29,"0")&amp;""</f>
        <v>Index: 97</v>
      </c>
      <c r="M29" s="72" t="str">
        <f>'Data - Overview'!$K29&amp;CHAR(10)&amp;'Data - Overview'!$L29</f>
        <v>Chronic bronchitis 
Index: 97</v>
      </c>
      <c r="N29" s="72">
        <v>3</v>
      </c>
    </row>
    <row r="30" spans="1:14">
      <c r="A30" s="1" t="s">
        <v>75</v>
      </c>
      <c r="B30" s="1" t="str">
        <f>INDEX('Data - Knowledge'!$D:$D,MATCH('Data - Overview'!$A30,'Data - Knowledge'!$A:$A,0))</f>
        <v>Emphysema</v>
      </c>
      <c r="C30" s="1" t="s">
        <v>76</v>
      </c>
      <c r="D30" s="68">
        <f>INDEX('Data - Knowledge'!$E:$E,MATCH('Data - Overview'!$A30,'Data - Knowledge'!$A:$A,0))</f>
        <v>5.2318310781318197E-3</v>
      </c>
      <c r="E30" s="69">
        <f>RANK('Data - Overview'!$D30,'Data - Overview'!$D$27:$D$31)</f>
        <v>5</v>
      </c>
      <c r="F30" s="68">
        <f>INDEX('Data - Knowledge'!$G:$G,MATCH('Data - Overview'!$A30,'Data - Knowledge'!$A:$A,0))</f>
        <v>5.3691865497542046E-3</v>
      </c>
      <c r="G30" s="70">
        <f>INDEX('Data - Knowledge'!$J:$J,MATCH('Data - Overview'!$A30,'Data - Knowledge'!$A:$A,0))</f>
        <v>97.441782468357843</v>
      </c>
      <c r="H30" s="70">
        <f>RANK('Data - Overview'!$G30,'Data - Overview'!$G$27:$G$31)</f>
        <v>4</v>
      </c>
      <c r="I30" s="71">
        <f>G30-100</f>
        <v>-2.5582175316421569</v>
      </c>
      <c r="J30" s="71" t="str">
        <f>IF(I30&gt;0,"above","below")</f>
        <v>below</v>
      </c>
      <c r="K30" s="1" t="str">
        <f>"" &amp;TEXT('Data - Overview'!$C30,"0")&amp;" "</f>
        <v xml:space="preserve">Emphysema </v>
      </c>
      <c r="L30" s="1" t="str">
        <f>"Index: "&amp;TEXT('Data - Overview'!$G30,"0")&amp;""</f>
        <v>Index: 97</v>
      </c>
      <c r="M30" s="1" t="str">
        <f>'Data - Overview'!$K30&amp;CHAR(10)&amp;'Data - Overview'!$L30</f>
        <v>Emphysema 
Index: 97</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0.17951216717590579</v>
      </c>
      <c r="E31" s="79">
        <f>RANK('Data - Overview'!$D31,'Data - Overview'!$D$27:$D$31)</f>
        <v>1</v>
      </c>
      <c r="F31" s="78">
        <f>INDEX('Data - Knowledge'!$G:$G,MATCH('Data - Overview'!$A31,'Data - Knowledge'!$A:$A,0))</f>
        <v>0.18060289789760908</v>
      </c>
      <c r="G31" s="80">
        <f>INDEX('Data - Knowledge'!$J:$J,MATCH('Data - Overview'!$A31,'Data - Knowledge'!$A:$A,0))</f>
        <v>99.396061339878571</v>
      </c>
      <c r="H31" s="81">
        <f>RANK('Data - Overview'!$G31,'Data - Overview'!$G$27:$G$31)</f>
        <v>2</v>
      </c>
      <c r="I31" s="80">
        <f>G31-100</f>
        <v>-0.60393866012142894</v>
      </c>
      <c r="J31" s="80" t="str">
        <f>IF(I31&gt;0,"above","below")</f>
        <v>below</v>
      </c>
      <c r="K31" s="77" t="str">
        <f>"" &amp;TEXT('Data - Overview'!$C31,"0")&amp;" "</f>
        <v xml:space="preserve">Cholesterol (taking medication for) </v>
      </c>
      <c r="L31" s="57" t="str">
        <f>"Index: "&amp;TEXT('Data - Overview'!$G31,"0")&amp;""</f>
        <v>Index: 99</v>
      </c>
      <c r="M31" s="57" t="str">
        <f>'Data - Overview'!$K31&amp;CHAR(10)&amp;'Data - Overview'!$L31</f>
        <v>Cholesterol (taking medication for) 
Index: 99</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Asthma</v>
      </c>
      <c r="B34" s="82">
        <f>ABS(INDEX(I27:I31,MATCH(1,H27:H31,0))/100)</f>
        <v>5.7874925253189246E-3</v>
      </c>
      <c r="C34" s="82" t="str">
        <f>INDEX('Data - Overview'!$J$27:$J$31,MATCH(1,'Data - Overview'!$H$27:$H$31,0))</f>
        <v>below</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0.1802169358358795</v>
      </c>
      <c r="E40" s="63">
        <f>RANK('Data - Overview'!$D40,'Data - Overview'!$D$40:$D$44)</f>
        <v>2</v>
      </c>
      <c r="F40" s="62">
        <f>INDEX('Data - Knowledge'!$G:$G,MATCH('Data - Overview'!$A40,'Data - Knowledge'!$A:$A,0))</f>
        <v>0.18106462427078551</v>
      </c>
      <c r="G40" s="64">
        <f>INDEX('Data - Knowledge'!$J:$J,MATCH('Data - Overview'!$A40,'Data - Knowledge'!$A:$A,0))</f>
        <v>99.531831003256457</v>
      </c>
      <c r="H40" s="64">
        <f>RANK('Data - Overview'!$G40,'Data - Overview'!$G$40:$G$44)</f>
        <v>4</v>
      </c>
      <c r="I40" s="64">
        <f>'Data - Overview'!$G40-100</f>
        <v>-0.46816899674354318</v>
      </c>
      <c r="J40" s="64" t="str">
        <f>IF(I27&gt;0,"above","below")</f>
        <v>below</v>
      </c>
      <c r="K40" s="61" t="str">
        <f>"" &amp;TEXT('Data - Overview'!$C40,"0")&amp;" "</f>
        <v xml:space="preserve">High blood pressure </v>
      </c>
      <c r="L40" s="61" t="str">
        <f>"Index: "&amp;TEXT('Data - Overview'!$G40,"0")&amp;""</f>
        <v>Index: 100</v>
      </c>
      <c r="M40" s="72" t="str">
        <f>'Data - Overview'!$K40&amp;CHAR(10)&amp;'Data - Overview'!$L40</f>
        <v>High blood pressure 
Index: 100</v>
      </c>
      <c r="N40" s="61">
        <v>1</v>
      </c>
    </row>
    <row r="41" spans="1:14">
      <c r="A41" s="1" t="s">
        <v>85</v>
      </c>
      <c r="B41" s="1" t="str">
        <f>INDEX('Data - Knowledge'!$D:$D,MATCH('Data - Overview'!$A41,'Data - Knowledge'!$A:$A,0))</f>
        <v>Stroke</v>
      </c>
      <c r="C41" s="1" t="s">
        <v>86</v>
      </c>
      <c r="D41" s="68">
        <f>INDEX('Data - Knowledge'!$E:$E,MATCH('Data - Overview'!$A41,'Data - Knowledge'!$A:$A,0))</f>
        <v>2.0685563072893935E-2</v>
      </c>
      <c r="E41" s="69">
        <f>RANK('Data - Overview'!$D41,'Data - Overview'!$D$40:$D$44)</f>
        <v>4</v>
      </c>
      <c r="F41" s="68">
        <f>INDEX('Data - Knowledge'!$G:$G,MATCH('Data - Overview'!$A41,'Data - Knowledge'!$A:$A,0))</f>
        <v>2.0993542519077053E-2</v>
      </c>
      <c r="G41" s="70">
        <f>INDEX('Data - Knowledge'!$J:$J,MATCH('Data - Overview'!$A41,'Data - Knowledge'!$A:$A,0))</f>
        <v>98.532980101365681</v>
      </c>
      <c r="H41" s="70">
        <f>RANK('Data - Overview'!$G41,'Data - Overview'!$G$40:$G$44)</f>
        <v>5</v>
      </c>
      <c r="I41" s="70">
        <f>'Data - Overview'!$G41-100</f>
        <v>-1.4670198986343195</v>
      </c>
      <c r="J41" s="70" t="str">
        <f>IF(I28&gt;0,"above","below")</f>
        <v>below</v>
      </c>
      <c r="K41" s="1" t="str">
        <f>"" &amp;TEXT('Data - Overview'!$C41,"0")&amp;" "</f>
        <v xml:space="preserve">Stroke </v>
      </c>
      <c r="L41" s="1" t="str">
        <f>"Index: "&amp;TEXT('Data - Overview'!$G41,"0")&amp;""</f>
        <v>Index: 99</v>
      </c>
      <c r="M41" s="1" t="str">
        <f>'Data - Overview'!$K41&amp;CHAR(10)&amp;'Data - Overview'!$L41</f>
        <v>Stroke 
Index: 99</v>
      </c>
      <c r="N41" s="1">
        <v>2</v>
      </c>
    </row>
    <row r="42" spans="1:14">
      <c r="A42" s="55" t="s">
        <v>87</v>
      </c>
      <c r="B42" s="72" t="str">
        <f>INDEX('Data - Knowledge'!$D:$D,MATCH('Data - Overview'!$A42,'Data - Knowledge'!$A:$A,0))</f>
        <v>BMI &gt; 30</v>
      </c>
      <c r="C42" s="72" t="s">
        <v>88</v>
      </c>
      <c r="D42" s="84">
        <f>INDEX('Data - Knowledge'!$E:$E,MATCH('Data - Overview'!$A42,'Data - Knowledge'!$A:$A,0))</f>
        <v>0.2302008402444348</v>
      </c>
      <c r="E42" s="85">
        <f>RANK('Data - Overview'!$D42,'Data - Overview'!$D$40:$D$44)</f>
        <v>1</v>
      </c>
      <c r="F42" s="84">
        <f>INDEX('Data - Knowledge'!$G:$G,MATCH('Data - Overview'!$A42,'Data - Knowledge'!$A:$A,0))</f>
        <v>0.22995744657464984</v>
      </c>
      <c r="G42" s="75">
        <f>INDEX('Data - Knowledge'!$J:$J,MATCH('Data - Overview'!$A42,'Data - Knowledge'!$A:$A,0))</f>
        <v>100.10584291720509</v>
      </c>
      <c r="H42" s="75">
        <f>RANK('Data - Overview'!$G42,'Data - Overview'!$G$40:$G$44)</f>
        <v>2</v>
      </c>
      <c r="I42" s="75">
        <f>'Data - Overview'!$G42-100</f>
        <v>0.10584291720509498</v>
      </c>
      <c r="J42" s="75" t="str">
        <f>IF(I29&gt;0,"above","below")</f>
        <v>below</v>
      </c>
      <c r="K42" s="72" t="str">
        <f>"" &amp;TEXT('Data - Overview'!$C42,"0")&amp;" "</f>
        <v xml:space="preserve">BMI &gt; 30 </v>
      </c>
      <c r="L42" s="72" t="str">
        <f>"Index: "&amp;TEXT('Data - Overview'!$G42,"0")&amp;""</f>
        <v>Index: 100</v>
      </c>
      <c r="M42" s="72" t="str">
        <f>'Data - Overview'!$K42&amp;CHAR(10)&amp;'Data - Overview'!$L42</f>
        <v>BMI &gt; 30 
Index: 100</v>
      </c>
      <c r="N42" s="72">
        <v>3</v>
      </c>
    </row>
    <row r="43" spans="1:14">
      <c r="A43" s="86"/>
      <c r="B43" s="1" t="s">
        <v>89</v>
      </c>
      <c r="C43" s="1" t="s">
        <v>89</v>
      </c>
      <c r="D43" s="68">
        <f>SUM(D49:D51)</f>
        <v>7.1784319074639891E-2</v>
      </c>
      <c r="E43" s="69">
        <f>RANK('Data - Overview'!$D43,'Data - Overview'!$D$40:$D$44)</f>
        <v>3</v>
      </c>
      <c r="F43" s="68">
        <f>SUM(E49:E51)</f>
        <v>7.1845531560594533E-2</v>
      </c>
      <c r="G43" s="70">
        <f>D43/F43*100</f>
        <v>99.914799870465131</v>
      </c>
      <c r="H43" s="70">
        <f>RANK('Data - Overview'!$G43,'Data - Overview'!$G$40:$G$44)</f>
        <v>3</v>
      </c>
      <c r="I43" s="70">
        <f>'Data - Overview'!$G43-100</f>
        <v>-8.5200129534868552E-2</v>
      </c>
      <c r="J43" s="70" t="str">
        <f>IF(I30&gt;0,"above","below")</f>
        <v>below</v>
      </c>
      <c r="K43" s="1" t="str">
        <f>"" &amp;TEXT('Data - Overview'!$C43,"0")&amp;" "</f>
        <v xml:space="preserve">Diabetes </v>
      </c>
      <c r="L43" s="1" t="str">
        <f>"Index: "&amp;TEXT('Data - Overview'!$G43,"0")&amp;""</f>
        <v>Index: 100</v>
      </c>
      <c r="M43" s="1" t="str">
        <f>'Data - Overview'!$K43&amp;CHAR(10)&amp;'Data - Overview'!$L43</f>
        <v>Diabetes 
Index: 100</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1.4845100392841551E-2</v>
      </c>
      <c r="E44" s="89">
        <f>RANK('Data - Overview'!$D44,'Data - Overview'!$D$40:$D$44)</f>
        <v>5</v>
      </c>
      <c r="F44" s="88">
        <f>INDEX('Data - Knowledge'!$G:$G,MATCH('Data - Overview'!$A44,'Data - Knowledge'!$A:$A,0))</f>
        <v>1.4813626109106694E-2</v>
      </c>
      <c r="G44" s="80">
        <f>INDEX('Data - Knowledge'!$J:$J,MATCH('Data - Overview'!$A44,'Data - Knowledge'!$A:$A,0))</f>
        <v>100.21246846317734</v>
      </c>
      <c r="H44" s="80">
        <f>RANK('Data - Overview'!$G44,'Data - Overview'!$G$40:$G$44)</f>
        <v>1</v>
      </c>
      <c r="I44" s="80">
        <f>'Data - Overview'!$G44-100</f>
        <v>0.2124684631773448</v>
      </c>
      <c r="J44" s="80" t="str">
        <f>IF(I31&gt;0,"above","below")</f>
        <v>below</v>
      </c>
      <c r="K44" s="57" t="str">
        <f>"" &amp;TEXT('Data - Overview'!$C44,"0")&amp;" "</f>
        <v xml:space="preserve">Any kind of liver condition </v>
      </c>
      <c r="L44" s="57" t="str">
        <f>"Index: "&amp;TEXT('Data - Overview'!$G44,"0")&amp;""</f>
        <v>Index: 100</v>
      </c>
      <c r="M44" s="58" t="str">
        <f>'Data - Overview'!$K44&amp;CHAR(10)&amp;'Data - Overview'!$L44</f>
        <v>Any kind of liver condition 
Index: 100</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7.9863051069402006E-3</v>
      </c>
      <c r="E49" s="84">
        <f>INDEX('Data - Knowledge'!$G:$G,MATCH('Data - Overview'!$A49,'Data - Knowledge'!$A:$A,0))</f>
        <v>8.0094938708888518E-3</v>
      </c>
      <c r="F49" s="75">
        <f>INDEX('Data - Knowledge'!$J:$J,MATCH('Data - Overview'!$A49,'Data - Knowledge'!$A:$A,0))</f>
        <v>99.710484029047919</v>
      </c>
    </row>
    <row r="50" spans="1:14">
      <c r="A50" s="1" t="s">
        <v>95</v>
      </c>
      <c r="B50" s="1" t="str">
        <f>INDEX('Data - Knowledge'!$D:$D,MATCH('Data - Overview'!$A50,'Data - Knowledge'!$A:$A,0))</f>
        <v>Type 2 diabetes</v>
      </c>
      <c r="C50" s="1" t="s">
        <v>96</v>
      </c>
      <c r="D50" s="68">
        <f>INDEX('Data - Knowledge'!$E:$E,MATCH('Data - Overview'!$A50,'Data - Knowledge'!$A:$A,0))</f>
        <v>6.2798013967699684E-2</v>
      </c>
      <c r="E50" s="68">
        <f>INDEX('Data - Knowledge'!$G:$G,MATCH('Data - Overview'!$A50,'Data - Knowledge'!$A:$A,0))</f>
        <v>6.2836037689705679E-2</v>
      </c>
      <c r="F50" s="70">
        <f>INDEX('Data - Knowledge'!$J:$J,MATCH('Data - Overview'!$A50,'Data - Knowledge'!$A:$A,0))</f>
        <v>99.939487397035194</v>
      </c>
    </row>
    <row r="51" spans="1:14" ht="15.75" thickBot="1">
      <c r="A51" s="87" t="s">
        <v>97</v>
      </c>
      <c r="B51" s="87" t="str">
        <f>INDEX('Data - Knowledge'!$D:$D,MATCH('Data - Overview'!$A51,'Data - Knowledge'!$A:$A,0))</f>
        <v>Other diabetes</v>
      </c>
      <c r="C51" s="87" t="s">
        <v>98</v>
      </c>
      <c r="D51" s="91">
        <f>INDEX('Data - Knowledge'!$E:$E,MATCH('Data - Overview'!$A51,'Data - Knowledge'!$A:$A,0))</f>
        <v>1E-3</v>
      </c>
      <c r="E51" s="92">
        <f>INDEX('Data - Knowledge'!$G:$G,MATCH('Data - Overview'!$A51,'Data - Knowledge'!$A:$A,0))</f>
        <v>1E-3</v>
      </c>
      <c r="F51" s="93">
        <f>INDEX('Data - Knowledge'!$J:$J,MATCH('Data - Overview'!$A51,'Data - Knowledge'!$A:$A,0))</f>
        <v>100</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Any kind of liver condition</v>
      </c>
      <c r="B55" s="95">
        <f>ABS(INDEX('Data - Overview'!$I$40:$I$44,MATCH(1,'Data - Overview'!$H$40:$H$44,0))/100)</f>
        <v>2.1246846317734482E-3</v>
      </c>
      <c r="C55" s="82" t="str">
        <f>INDEX(J40:J44,MATCH(1,H40:H44,0))</f>
        <v>below</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4.8385202968136191E-2</v>
      </c>
      <c r="E61" s="63">
        <f>RANK('Data - Overview'!$D61,'Data - Overview'!$D$61:$D$65)</f>
        <v>5</v>
      </c>
      <c r="F61" s="62">
        <f>INDEX('Data - Knowledge'!$G:$G,MATCH('Data - Overview'!$A61,'Data - Knowledge'!$A:$A,0))</f>
        <v>4.8949653631714767E-2</v>
      </c>
      <c r="G61" s="64">
        <f>INDEX('Data - Knowledge'!$J:$J,MATCH('Data - Overview'!$A61,'Data - Knowledge'!$A:$A,0))</f>
        <v>98.846875061005818</v>
      </c>
      <c r="H61" s="64">
        <f>RANK('Data - Overview'!$G61,'Data - Overview'!$G$61:$G$65)</f>
        <v>2</v>
      </c>
      <c r="I61" s="64">
        <f>'Data - Overview'!$G61-100</f>
        <v>-1.153124938994182</v>
      </c>
      <c r="J61" s="64" t="str">
        <f>IF(I61&gt;0,"above","below")</f>
        <v>below</v>
      </c>
      <c r="K61" s="61" t="str">
        <f>"" &amp;TEXT('Data - Overview'!$C61,"0")&amp;" "</f>
        <v xml:space="preserve">Has Depression </v>
      </c>
      <c r="L61" s="61" t="str">
        <f>"Index: "&amp;TEXT('Data - Overview'!$G61,"0")&amp;""</f>
        <v>Index: 99</v>
      </c>
      <c r="M61" s="61" t="str">
        <f>'Data - Overview'!$K61&amp;CHAR(10)&amp;'Data - Overview'!$L61</f>
        <v>Has Depression 
Index: 99</v>
      </c>
      <c r="N61" s="61">
        <v>1</v>
      </c>
    </row>
    <row r="62" spans="1:14">
      <c r="A62" s="86" t="s">
        <v>104</v>
      </c>
      <c r="B62" s="1" t="str">
        <f>INDEX('Data - Knowledge'!$D:$D,MATCH('Data - Overview'!$A62,'Data - Knowledge'!$A:$A,0))</f>
        <v>Poor general health</v>
      </c>
      <c r="C62" s="48" t="s">
        <v>105</v>
      </c>
      <c r="D62" s="68">
        <f>INDEX('Data - Knowledge'!$E:$E,MATCH('Data - Overview'!$A62,'Data - Knowledge'!$A:$A,0))</f>
        <v>0.22885644914884329</v>
      </c>
      <c r="E62" s="69">
        <f>RANK('Data - Overview'!$D62,'Data - Overview'!$D$61:$D$65)</f>
        <v>1</v>
      </c>
      <c r="F62" s="68">
        <f>INDEX('Data - Knowledge'!$G:$G,MATCH('Data - Overview'!$A62,'Data - Knowledge'!$A:$A,0))</f>
        <v>0.23172886823716266</v>
      </c>
      <c r="G62" s="70">
        <f>INDEX('Data - Knowledge'!$J:$J,MATCH('Data - Overview'!$A62,'Data - Knowledge'!$A:$A,0))</f>
        <v>98.760439685322424</v>
      </c>
      <c r="H62" s="70">
        <f>RANK('Data - Overview'!$G62,'Data - Overview'!$G$61:$G$65)</f>
        <v>4</v>
      </c>
      <c r="I62" s="70">
        <f>'Data - Overview'!$G62-100</f>
        <v>-1.2395603146775755</v>
      </c>
      <c r="J62" s="70" t="str">
        <f>IF(I62&gt;0,"above","below")</f>
        <v>below</v>
      </c>
      <c r="K62" s="1" t="str">
        <f>"" &amp;TEXT('Data - Overview'!$C62,"0")&amp;" "</f>
        <v xml:space="preserve">Poor general health </v>
      </c>
      <c r="L62" s="1" t="str">
        <f>"Index: "&amp;TEXT('Data - Overview'!$G62,"0")&amp;""</f>
        <v>Index: 99</v>
      </c>
      <c r="M62" s="1" t="str">
        <f>'Data - Overview'!$K62&amp;CHAR(10)&amp;'Data - Overview'!$L62</f>
        <v>Poor general health 
Index: 99</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8.949394369271059E-2</v>
      </c>
      <c r="E63" s="85">
        <f>RANK('Data - Overview'!$D63,'Data - Overview'!$D$61:$D$65)</f>
        <v>4</v>
      </c>
      <c r="F63" s="84">
        <f>INDEX('Data - Knowledge'!$G:$G,MATCH('Data - Overview'!$A63,'Data - Knowledge'!$A:$A,0))</f>
        <v>9.0552884020894758E-2</v>
      </c>
      <c r="G63" s="75">
        <f>INDEX('Data - Knowledge'!$J:$J,MATCH('Data - Overview'!$A63,'Data - Knowledge'!$A:$A,0))</f>
        <v>98.830583542828052</v>
      </c>
      <c r="H63" s="75">
        <f>RANK('Data - Overview'!$G63,'Data - Overview'!$G$61:$G$65)</f>
        <v>3</v>
      </c>
      <c r="I63" s="75">
        <f>'Data - Overview'!$G63-100</f>
        <v>-1.1694164571719483</v>
      </c>
      <c r="J63" s="75" t="str">
        <f>IF(I63&gt;0,"above","below")</f>
        <v>below</v>
      </c>
      <c r="K63" s="72" t="str">
        <f>"" &amp;TEXT('Data - Overview'!$C63,"0")&amp;" "</f>
        <v xml:space="preserve">Feels downhearted / depressed in the past 4 weeks </v>
      </c>
      <c r="L63" s="72" t="str">
        <f>"Index: "&amp;TEXT('Data - Overview'!$G63,"0")&amp;""</f>
        <v>Index: 99</v>
      </c>
      <c r="M63" s="72" t="str">
        <f>'Data - Overview'!$K63&amp;CHAR(10)&amp;'Data - Overview'!$L63</f>
        <v>Feels downhearted / depressed in the past 4 weeks 
Index: 99</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0.1497650589262331</v>
      </c>
      <c r="E64" s="69">
        <f>RANK('Data - Overview'!$D64,'Data - Overview'!$D$61:$D$65)</f>
        <v>2</v>
      </c>
      <c r="F64" s="68">
        <f>INDEX('Data - Knowledge'!$G:$G,MATCH('Data - Overview'!$A64,'Data - Knowledge'!$A:$A,0))</f>
        <v>0.1507005185219788</v>
      </c>
      <c r="G64" s="70">
        <f>INDEX('Data - Knowledge'!$J:$J,MATCH('Data - Overview'!$A64,'Data - Knowledge'!$A:$A,0))</f>
        <v>99.379259205661413</v>
      </c>
      <c r="H64" s="70">
        <f>RANK('Data - Overview'!$G64,'Data - Overview'!$G$61:$G$65)</f>
        <v>1</v>
      </c>
      <c r="I64" s="70">
        <f>'Data - Overview'!$G64-100</f>
        <v>-0.62074079433858742</v>
      </c>
      <c r="J64" s="70" t="str">
        <f>IF(I64&gt;0,"above","below")</f>
        <v>below</v>
      </c>
      <c r="K64" s="1" t="str">
        <f>"" &amp;TEXT('Data - Overview'!$C64,"0")&amp;" "</f>
        <v xml:space="preserve">Does not enjoy general happiness </v>
      </c>
      <c r="L64" s="1" t="str">
        <f>"Index: "&amp;TEXT('Data - Overview'!$G64,"0")&amp;""</f>
        <v>Index: 99</v>
      </c>
      <c r="M64" s="1" t="str">
        <f>'Data - Overview'!$K64&amp;CHAR(10)&amp;'Data - Overview'!$L64</f>
        <v>Does not enjoy general happiness 
Index: 99</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9.7835715844609358E-2</v>
      </c>
      <c r="E65" s="89">
        <f>RANK('Data - Overview'!$D65,'Data - Overview'!$D$61:$D$65)</f>
        <v>3</v>
      </c>
      <c r="F65" s="88">
        <f>INDEX('Data - Knowledge'!$G:$G,MATCH('Data - Overview'!$A65,'Data - Knowledge'!$A:$A,0))</f>
        <v>9.9132265696487393E-2</v>
      </c>
      <c r="G65" s="80">
        <f>INDEX('Data - Knowledge'!$J:$J,MATCH('Data - Overview'!$A65,'Data - Knowledge'!$A:$A,0))</f>
        <v>98.692101060367492</v>
      </c>
      <c r="H65" s="80">
        <f>RANK('Data - Overview'!$G65,'Data - Overview'!$G$61:$G$65)</f>
        <v>5</v>
      </c>
      <c r="I65" s="80">
        <f>'Data - Overview'!$G65-100</f>
        <v>-1.3078989396325085</v>
      </c>
      <c r="J65" s="80" t="str">
        <f>IF(I65&gt;0,"above","below")</f>
        <v>below</v>
      </c>
      <c r="K65" s="57" t="str">
        <f>"" &amp;TEXT('Data - Overview'!$C65,"0")&amp;" "</f>
        <v xml:space="preserve">Does not feel a sense of self-worth </v>
      </c>
      <c r="L65" s="57" t="str">
        <f>"Index: "&amp;TEXT('Data - Overview'!$G65,"0")&amp;""</f>
        <v>Index: 99</v>
      </c>
      <c r="M65" s="57" t="str">
        <f>'Data - Overview'!$K65&amp;CHAR(10)&amp;'Data - Overview'!$L65</f>
        <v>Does not feel a sense of self-worth 
Index: 99</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Does not enjoy general happiness</v>
      </c>
      <c r="B68" s="102">
        <f>INDEX('Data - Overview'!$D$61:$D$65,MATCH(1,'Data - Overview'!$E$61:$E$65,0))</f>
        <v>0.22885644914884329</v>
      </c>
      <c r="C68" s="102">
        <f>ABS(INDEX('Data - Overview'!$I$61:$I$65,MATCH(1,'Data - Overview'!$H$61:$H$65,0))/100)</f>
        <v>6.2074079433858745E-3</v>
      </c>
      <c r="D68" s="101" t="str">
        <f>INDEX('Data - Overview'!$J$61:$J$65,MATCH(1,'Data - Overview'!$H$61:$H$65,0))</f>
        <v>below</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0.38539458751636846</v>
      </c>
      <c r="E74" s="63">
        <f>RANK('Data - Overview'!$D74,'Data - Overview'!$D$74:$D$83)</f>
        <v>4</v>
      </c>
      <c r="F74" s="62">
        <f>INDEX('Data - Knowledge'!$G:$G,MATCH('Data - Overview'!$A74,'Data - Knowledge'!$A:$A,0))</f>
        <v>0.38617618755822042</v>
      </c>
      <c r="G74" s="64">
        <f>INDEX('Data - Knowledge'!$J:$J,MATCH('Data - Overview'!$A74,'Data - Knowledge'!$A:$A,0))</f>
        <v>99.797605324452036</v>
      </c>
      <c r="H74" s="64">
        <f>RANK('Data - Overview'!$G74,'Data - Overview'!$G$74:$G$83)</f>
        <v>4</v>
      </c>
      <c r="I74" s="64">
        <f>'Data - Overview'!$G74-100</f>
        <v>-0.2023946755479642</v>
      </c>
      <c r="J74" s="64" t="str">
        <f t="shared" ref="J74:J83" si="0">IF(I74&gt;0,"above","below")</f>
        <v>below</v>
      </c>
      <c r="K74" s="61" t="str">
        <f>"" &amp;TEXT('Data - Overview'!$C74,"0")&amp;" "</f>
        <v xml:space="preserve">Eats fruit 3 or less days per week </v>
      </c>
      <c r="L74" s="61" t="str">
        <f>"Index: "&amp;TEXT('Data - Overview'!$G74,"0")&amp;""</f>
        <v>Index: 100</v>
      </c>
      <c r="M74" s="61" t="str">
        <f>'Data - Overview'!$K74&amp;CHAR(10)&amp;'Data - Overview'!$L74</f>
        <v>Eats fruit 3 or less days per week 
Index: 100</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0.40623434089917065</v>
      </c>
      <c r="E75" s="69">
        <f>RANK('Data - Overview'!$D75,'Data - Overview'!$D$74:$D$83)</f>
        <v>3</v>
      </c>
      <c r="F75" s="68">
        <f>INDEX('Data - Knowledge'!$G:$G,MATCH('Data - Overview'!$A75,'Data - Knowledge'!$A:$A,0))</f>
        <v>0.40786869605599052</v>
      </c>
      <c r="G75" s="70">
        <f>INDEX('Data - Knowledge'!$J:$J,MATCH('Data - Overview'!$A75,'Data - Knowledge'!$A:$A,0))</f>
        <v>99.599293799052546</v>
      </c>
      <c r="H75" s="70">
        <f>RANK('Data - Overview'!$G75,'Data - Overview'!$G$74:$G$83)</f>
        <v>7</v>
      </c>
      <c r="I75" s="70">
        <f>'Data - Overview'!$G75-100</f>
        <v>-0.40070620094745379</v>
      </c>
      <c r="J75" s="70" t="str">
        <f t="shared" si="0"/>
        <v>below</v>
      </c>
      <c r="K75" s="1" t="str">
        <f>"" &amp;TEXT('Data - Overview'!$C75,"0")&amp;" "</f>
        <v xml:space="preserve">Never does moderate intensity sports </v>
      </c>
      <c r="L75" s="1" t="str">
        <f>"Index: "&amp;TEXT('Data - Overview'!$G75,"0")&amp;""</f>
        <v>Index: 100</v>
      </c>
      <c r="M75" s="1" t="str">
        <f>'Data - Overview'!$K75&amp;CHAR(10)&amp;'Data - Overview'!$L75</f>
        <v>Never does moderate intensity sports 
Index: 100</v>
      </c>
      <c r="N75" s="1">
        <v>2</v>
      </c>
    </row>
    <row r="76" spans="1:14">
      <c r="A76" s="56" t="s">
        <v>118</v>
      </c>
      <c r="B76" s="72" t="str">
        <f>INDEX('Data - Knowledge'!$D:$D,MATCH('Data - Overview'!$A76,'Data - Knowledge'!$A:$A,0))</f>
        <v>Current cigarette smoker</v>
      </c>
      <c r="C76" s="72" t="s">
        <v>119</v>
      </c>
      <c r="D76" s="103">
        <f>INDEX('Data - Knowledge'!$E:$E,MATCH('Data - Overview'!$A76,'Data - Knowledge'!$A:$A,0))</f>
        <v>0.14355838061981668</v>
      </c>
      <c r="E76" s="104">
        <f>RANK('Data - Overview'!$D76,'Data - Overview'!$D$74:$D$83)</f>
        <v>7</v>
      </c>
      <c r="F76" s="84">
        <f>INDEX('Data - Knowledge'!$G:$G,MATCH('Data - Overview'!$A76,'Data - Knowledge'!$A:$A,0))</f>
        <v>0.14614702447522659</v>
      </c>
      <c r="G76" s="75">
        <f>INDEX('Data - Knowledge'!$J:$J,MATCH('Data - Overview'!$A76,'Data - Knowledge'!$A:$A,0))</f>
        <v>98.228739952315138</v>
      </c>
      <c r="H76" s="75">
        <f>RANK('Data - Overview'!$G76,'Data - Overview'!$G$74:$G$83)</f>
        <v>9</v>
      </c>
      <c r="I76" s="75">
        <f>'Data - Overview'!$G76-100</f>
        <v>-1.7712600476848621</v>
      </c>
      <c r="J76" s="75" t="str">
        <f t="shared" si="0"/>
        <v>below</v>
      </c>
      <c r="K76" s="72" t="str">
        <f>"" &amp;TEXT('Data - Overview'!$C76,"0")&amp;" "</f>
        <v xml:space="preserve">Current cigarette smoker </v>
      </c>
      <c r="L76" s="72" t="str">
        <f>"Index: "&amp;TEXT('Data - Overview'!$G76,"0")&amp;""</f>
        <v>Index: 98</v>
      </c>
      <c r="M76" s="72" t="str">
        <f>'Data - Overview'!$K76&amp;CHAR(10)&amp;'Data - Overview'!$L76</f>
        <v>Current cigarette smoker 
Index: 98</v>
      </c>
      <c r="N76" s="72">
        <v>3</v>
      </c>
    </row>
    <row r="77" spans="1:14">
      <c r="A77" s="86" t="s">
        <v>120</v>
      </c>
      <c r="B77" s="1" t="str">
        <f>INDEX('Data - Knowledge'!$D:$D,MATCH('Data - Overview'!$A77,'Data - Knowledge'!$A:$A,0))</f>
        <v>Never eats fruit</v>
      </c>
      <c r="C77" s="1" t="s">
        <v>121</v>
      </c>
      <c r="D77" s="105">
        <f>INDEX('Data - Knowledge'!$E:$E,MATCH('Data - Overview'!$A77,'Data - Knowledge'!$A:$A,0))</f>
        <v>8.4688454823221321E-2</v>
      </c>
      <c r="E77" s="106">
        <f>RANK('Data - Overview'!$D77,'Data - Overview'!$D$74:$D$83)</f>
        <v>9</v>
      </c>
      <c r="F77" s="68">
        <f>INDEX('Data - Knowledge'!$G:$G,MATCH('Data - Overview'!$A77,'Data - Knowledge'!$A:$A,0))</f>
        <v>8.5211799878544395E-2</v>
      </c>
      <c r="G77" s="70">
        <f>INDEX('Data - Knowledge'!$J:$J,MATCH('Data - Overview'!$A77,'Data - Knowledge'!$A:$A,0))</f>
        <v>99.385830300417283</v>
      </c>
      <c r="H77" s="70">
        <f>RANK('Data - Overview'!$G77,'Data - Overview'!$G$74:$G$83)</f>
        <v>8</v>
      </c>
      <c r="I77" s="70">
        <f>'Data - Overview'!$G77-100</f>
        <v>-0.6141696995827175</v>
      </c>
      <c r="J77" s="70" t="str">
        <f t="shared" si="0"/>
        <v>below</v>
      </c>
      <c r="K77" s="1" t="str">
        <f>"" &amp;TEXT('Data - Overview'!$C77,"0")&amp;" "</f>
        <v xml:space="preserve">Never eats fruit </v>
      </c>
      <c r="L77" s="1" t="str">
        <f>"Index: "&amp;TEXT('Data - Overview'!$G77,"0")&amp;""</f>
        <v>Index: 99</v>
      </c>
      <c r="M77" s="1" t="str">
        <f>'Data - Overview'!$K77&amp;CHAR(10)&amp;'Data - Overview'!$L77</f>
        <v>Never eats fruit 
Index: 99</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0.13872168267132257</v>
      </c>
      <c r="E78" s="104">
        <f>RANK('Data - Overview'!$D78,'Data - Overview'!$D$74:$D$83)</f>
        <v>8</v>
      </c>
      <c r="F78" s="84">
        <f>INDEX('Data - Knowledge'!$G:$G,MATCH('Data - Overview'!$A78,'Data - Knowledge'!$A:$A,0))</f>
        <v>0.13884388009419676</v>
      </c>
      <c r="G78" s="75">
        <f>INDEX('Data - Knowledge'!$J:$J,MATCH('Data - Overview'!$A78,'Data - Knowledge'!$A:$A,0))</f>
        <v>99.911989334501953</v>
      </c>
      <c r="H78" s="75">
        <f>RANK('Data - Overview'!$G78,'Data - Overview'!$G$74:$G$83)</f>
        <v>3</v>
      </c>
      <c r="I78" s="75">
        <f>'Data - Overview'!$G78-100</f>
        <v>-8.8010665498046592E-2</v>
      </c>
      <c r="J78" s="75" t="str">
        <f t="shared" si="0"/>
        <v>below</v>
      </c>
      <c r="K78" s="72" t="str">
        <f>"" &amp;TEXT('Data - Overview'!$C78,"0")&amp;" "</f>
        <v xml:space="preserve">Drinks whole fat milk </v>
      </c>
      <c r="L78" s="72" t="str">
        <f>"Index: "&amp;TEXT('Data - Overview'!$G78,"0")&amp;""</f>
        <v>Index: 100</v>
      </c>
      <c r="M78" s="72" t="str">
        <f>'Data - Overview'!$K78&amp;CHAR(10)&amp;'Data - Overview'!$L78</f>
        <v>Drinks whole fat milk 
Index: 100</v>
      </c>
      <c r="N78" s="72">
        <v>5</v>
      </c>
    </row>
    <row r="79" spans="1:14">
      <c r="A79" s="86" t="s">
        <v>124</v>
      </c>
      <c r="B79" s="1" t="str">
        <f>INDEX('Data - Knowledge'!$D:$D,MATCH('Data - Overview'!$A79,'Data - Knowledge'!$A:$A,0))</f>
        <v>Usually eats white bread</v>
      </c>
      <c r="C79" s="1" t="s">
        <v>125</v>
      </c>
      <c r="D79" s="105">
        <f>INDEX('Data - Knowledge'!$E:$E,MATCH('Data - Overview'!$A79,'Data - Knowledge'!$A:$A,0))</f>
        <v>0.3165881711043213</v>
      </c>
      <c r="E79" s="106">
        <f>RANK('Data - Overview'!$D79,'Data - Overview'!$D$74:$D$83)</f>
        <v>5</v>
      </c>
      <c r="F79" s="68">
        <f>INDEX('Data - Knowledge'!$G:$G,MATCH('Data - Overview'!$A79,'Data - Knowledge'!$A:$A,0))</f>
        <v>0.31624802772045435</v>
      </c>
      <c r="G79" s="70">
        <f>INDEX('Data - Knowledge'!$J:$J,MATCH('Data - Overview'!$A79,'Data - Knowledge'!$A:$A,0))</f>
        <v>100.10755589096279</v>
      </c>
      <c r="H79" s="70">
        <f>RANK('Data - Overview'!$G79,'Data - Overview'!$G$74:$G$83)</f>
        <v>1</v>
      </c>
      <c r="I79" s="70">
        <f>'Data - Overview'!$G79-100</f>
        <v>0.10755589096278584</v>
      </c>
      <c r="J79" s="70" t="str">
        <f t="shared" si="0"/>
        <v>above</v>
      </c>
      <c r="K79" s="1" t="str">
        <f>"" &amp;TEXT('Data - Overview'!$C79,"0")&amp;" "</f>
        <v xml:space="preserve">Eats white bread </v>
      </c>
      <c r="L79" s="1" t="str">
        <f>"Index: "&amp;TEXT('Data - Overview'!$G79,"0")&amp;""</f>
        <v>Index: 100</v>
      </c>
      <c r="M79" s="1" t="str">
        <f>'Data - Overview'!$K79&amp;CHAR(10)&amp;'Data - Overview'!$L79</f>
        <v>Eats white bread 
Index: 100</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0.42428039065910089</v>
      </c>
      <c r="E80" s="104">
        <f>RANK('Data - Overview'!$D80,'Data - Overview'!$D$74:$D$83)</f>
        <v>1</v>
      </c>
      <c r="F80" s="84">
        <f>INDEX('Data - Knowledge'!$G:$G,MATCH('Data - Overview'!$A80,'Data - Knowledge'!$A:$A,0))</f>
        <v>0.42531022287926706</v>
      </c>
      <c r="G80" s="75">
        <f>INDEX('Data - Knowledge'!$J:$J,MATCH('Data - Overview'!$A80,'Data - Knowledge'!$A:$A,0))</f>
        <v>99.757863280784932</v>
      </c>
      <c r="H80" s="75">
        <f>RANK('Data - Overview'!$G80,'Data - Overview'!$G$74:$G$83)</f>
        <v>5</v>
      </c>
      <c r="I80" s="75">
        <f>'Data - Overview'!$G80-100</f>
        <v>-0.2421367192150683</v>
      </c>
      <c r="J80" s="75" t="str">
        <f t="shared" si="0"/>
        <v>below</v>
      </c>
      <c r="K80" s="72" t="str">
        <f>"" &amp;TEXT('Data - Overview'!$C80,"0")&amp;" "</f>
        <v xml:space="preserve">Never does mild intensity sports </v>
      </c>
      <c r="L80" s="72" t="str">
        <f>"Index: "&amp;TEXT('Data - Overview'!$G80,"0")&amp;""</f>
        <v>Index: 100</v>
      </c>
      <c r="M80" s="72" t="str">
        <f>'Data - Overview'!$K80&amp;CHAR(10)&amp;'Data - Overview'!$L80</f>
        <v>Never does mild intensity sports 
Index: 100</v>
      </c>
      <c r="N80" s="72">
        <v>7</v>
      </c>
    </row>
    <row r="81" spans="1:14">
      <c r="A81" s="86" t="s">
        <v>128</v>
      </c>
      <c r="B81" s="1" t="str">
        <f>INDEX('Data - Knowledge'!$D:$D,MATCH('Data - Overview'!$A81,'Data - Knowledge'!$A:$A,0))</f>
        <v>Smokes 20+ per day</v>
      </c>
      <c r="C81" s="1" t="s">
        <v>129</v>
      </c>
      <c r="D81" s="105">
        <f>INDEX('Data - Knowledge'!$E:$E,MATCH('Data - Overview'!$A81,'Data - Knowledge'!$A:$A,0))</f>
        <v>3.2347119161938012E-2</v>
      </c>
      <c r="E81" s="106">
        <f>RANK('Data - Overview'!$D81,'Data - Overview'!$D$74:$D$83)</f>
        <v>10</v>
      </c>
      <c r="F81" s="68">
        <f>INDEX('Data - Knowledge'!$G:$G,MATCH('Data - Overview'!$A81,'Data - Knowledge'!$A:$A,0))</f>
        <v>3.3310874123087836E-2</v>
      </c>
      <c r="G81" s="70">
        <f>INDEX('Data - Knowledge'!$J:$J,MATCH('Data - Overview'!$A81,'Data - Knowledge'!$A:$A,0))</f>
        <v>97.10678573732821</v>
      </c>
      <c r="H81" s="70">
        <f>RANK('Data - Overview'!$G81,'Data - Overview'!$G$74:$G$83)</f>
        <v>10</v>
      </c>
      <c r="I81" s="70">
        <f>'Data - Overview'!$G81-100</f>
        <v>-2.8932142626717905</v>
      </c>
      <c r="J81" s="70" t="str">
        <f t="shared" si="0"/>
        <v>below</v>
      </c>
      <c r="K81" s="1" t="str">
        <f>"" &amp;TEXT('Data - Overview'!$C81,"0")&amp;" "</f>
        <v xml:space="preserve">Smokes 20+ per day </v>
      </c>
      <c r="L81" s="1" t="str">
        <f>"Index: "&amp;TEXT('Data - Overview'!$G81,"0")&amp;""</f>
        <v>Index: 97</v>
      </c>
      <c r="M81" s="1" t="str">
        <f>'Data - Overview'!$K81&amp;CHAR(10)&amp;'Data - Overview'!$L81</f>
        <v>Smokes 20+ per day 
Index: 97</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0.29334395460497603</v>
      </c>
      <c r="E82" s="104">
        <f>RANK('Data - Overview'!$D82,'Data - Overview'!$D$74:$D$83)</f>
        <v>6</v>
      </c>
      <c r="F82" s="84">
        <f>INDEX('Data - Knowledge'!$G:$G,MATCH('Data - Overview'!$A82,'Data - Knowledge'!$A:$A,0))</f>
        <v>0.29314241630692539</v>
      </c>
      <c r="G82" s="75">
        <f>INDEX('Data - Knowledge'!$J:$J,MATCH('Data - Overview'!$A82,'Data - Knowledge'!$A:$A,0))</f>
        <v>100.06875098479082</v>
      </c>
      <c r="H82" s="75">
        <f>RANK('Data - Overview'!$G82,'Data - Overview'!$G$74:$G$83)</f>
        <v>2</v>
      </c>
      <c r="I82" s="75">
        <f>'Data - Overview'!$G82-100</f>
        <v>6.8750984790824532E-2</v>
      </c>
      <c r="J82" s="75" t="str">
        <f t="shared" si="0"/>
        <v>above</v>
      </c>
      <c r="K82" s="72" t="str">
        <f>"" &amp;TEXT('Data - Overview'!$C82,"0")&amp;" "</f>
        <v xml:space="preserve">&gt; 3 units per day (Women) </v>
      </c>
      <c r="L82" s="72" t="str">
        <f>"Index: "&amp;TEXT('Data - Overview'!$G82,"0")&amp;""</f>
        <v>Index: 100</v>
      </c>
      <c r="M82" s="72" t="str">
        <f>'Data - Overview'!$K82&amp;CHAR(10)&amp;'Data - Overview'!$L82</f>
        <v>&gt; 3 units per day (Women) 
Index: 100</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0.40999383457005673</v>
      </c>
      <c r="E83" s="110">
        <f>RANK('Data - Overview'!$D83,'Data - Overview'!$D$74:$D$83)</f>
        <v>2</v>
      </c>
      <c r="F83" s="111">
        <f>INDEX('Data - Knowledge'!$G:$G,MATCH('Data - Overview'!$A83,'Data - Knowledge'!$A:$A,0))</f>
        <v>0.41125364985065355</v>
      </c>
      <c r="G83" s="112">
        <f>INDEX('Data - Knowledge'!$J:$J,MATCH('Data - Overview'!$A83,'Data - Knowledge'!$A:$A,0))</f>
        <v>99.693664656580111</v>
      </c>
      <c r="H83" s="112">
        <f>RANK('Data - Overview'!$G83,'Data - Overview'!$G$74:$G$83)</f>
        <v>6</v>
      </c>
      <c r="I83" s="112">
        <f>'Data - Overview'!$G83-100</f>
        <v>-0.30633534341988877</v>
      </c>
      <c r="J83" s="112" t="str">
        <f t="shared" si="0"/>
        <v>below</v>
      </c>
      <c r="K83" s="108" t="str">
        <f>"" &amp;TEXT('Data - Overview'!$C83,"0")&amp;" "</f>
        <v xml:space="preserve">&gt; 4 units per day (Men) </v>
      </c>
      <c r="L83" s="108" t="str">
        <f>"Index: "&amp;TEXT('Data - Overview'!$G83,"0")&amp;""</f>
        <v>Index: 100</v>
      </c>
      <c r="M83" s="108" t="str">
        <f>'Data - Overview'!$K83&amp;CHAR(10)&amp;'Data - Overview'!$L83</f>
        <v>&gt; 4 units per day (Men) 
Index: 100</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0.38539458751636846</v>
      </c>
      <c r="B89" s="62">
        <f>D75</f>
        <v>0.40623434089917065</v>
      </c>
      <c r="C89" s="62">
        <f>D76</f>
        <v>0.14355838061981668</v>
      </c>
      <c r="D89" s="62">
        <f>D82</f>
        <v>0.29334395460497603</v>
      </c>
      <c r="E89" s="62">
        <f>D83</f>
        <v>0.40999383457005673</v>
      </c>
      <c r="F89" s="68"/>
      <c r="G89" s="69"/>
      <c r="H89" s="68"/>
      <c r="I89" s="70"/>
      <c r="J89" s="70"/>
    </row>
    <row r="90" spans="1:14" ht="15.75" thickBot="1">
      <c r="A90" s="113">
        <f>1-A89</f>
        <v>0.61460541248363154</v>
      </c>
      <c r="B90" s="113">
        <f>1-B89</f>
        <v>0.59376565910082935</v>
      </c>
      <c r="C90" s="113">
        <f>1-C89</f>
        <v>0.85644161938018337</v>
      </c>
      <c r="D90" s="113">
        <f>1-D89</f>
        <v>0.70665604539502391</v>
      </c>
      <c r="E90" s="113">
        <f>1-E89</f>
        <v>0.59000616542994333</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5.2529026625927538E-2</v>
      </c>
      <c r="F96" s="63">
        <f>RANK('Data - Overview'!$E96,'Data - Overview'!$E$96:$E$103)</f>
        <v>8</v>
      </c>
      <c r="G96" s="62">
        <f>INDEX('Data - Knowledge'!$G:$G,MATCH('Data - Overview'!$A96,'Data - Knowledge'!$A:$A,0))</f>
        <v>5.2606261283417458E-2</v>
      </c>
      <c r="H96" s="64">
        <f>INDEX('Data - Knowledge'!$J:$J,MATCH('Data - Overview'!$A96,'Data - Knowledge'!$A:$A,0))</f>
        <v>99.853183526816665</v>
      </c>
      <c r="I96" s="64">
        <f>RANK('Data - Overview'!$H96,'Data - Overview'!$H$96:$H$103)</f>
        <v>5</v>
      </c>
      <c r="J96" s="64">
        <f>'Data - Overview'!$H96-100</f>
        <v>-0.14681647318333546</v>
      </c>
      <c r="K96" s="61" t="str">
        <f>"" &amp;TEXT('Data - Overview'!$B96,"0")&amp;" "</f>
        <v xml:space="preserve">Age 0-4 </v>
      </c>
      <c r="L96" s="61" t="str">
        <f>"Index: "&amp;TEXT('Data - Overview'!$H96,"0")&amp;""</f>
        <v>Index: 100</v>
      </c>
      <c r="M96" s="61" t="str">
        <f>'Data - Overview'!$K96&amp;CHAR(10)&amp;'Data - Overview'!$L96</f>
        <v>Age 0-4 
Index: 100</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0.15226505892623307</v>
      </c>
      <c r="F97" s="69">
        <f>RANK('Data - Overview'!$E97,'Data - Overview'!$E$96:$E$103)</f>
        <v>3</v>
      </c>
      <c r="G97" s="68">
        <f>INDEX('Data - Knowledge'!$G:$G,MATCH('Data - Overview'!$A97,'Data - Knowledge'!$A:$A,0))</f>
        <v>0.15255467562836783</v>
      </c>
      <c r="H97" s="70">
        <f>INDEX('Data - Knowledge'!$J:$J,MATCH('Data - Overview'!$A97,'Data - Knowledge'!$A:$A,0))</f>
        <v>99.810155473149649</v>
      </c>
      <c r="I97" s="70">
        <f>RANK('Data - Overview'!$H97,'Data - Overview'!$H$96:$H$103)</f>
        <v>7</v>
      </c>
      <c r="J97" s="70">
        <f>'Data - Overview'!$H97-100</f>
        <v>-0.1898445268503508</v>
      </c>
      <c r="K97" s="1" t="str">
        <f>"" &amp;TEXT('Data - Overview'!$B97,"0")&amp;" "</f>
        <v xml:space="preserve">Age 5-17 </v>
      </c>
      <c r="L97" s="1" t="str">
        <f>"Index: "&amp;TEXT('Data - Overview'!$H97,"0")&amp;""</f>
        <v>Index: 100</v>
      </c>
      <c r="M97" s="1" t="str">
        <f>'Data - Overview'!$K97&amp;CHAR(10)&amp;'Data - Overview'!$L97</f>
        <v>Age 5-17 
Index: 100</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6.8380565255347012E-2</v>
      </c>
      <c r="F98" s="85">
        <f>RANK('Data - Overview'!$E98,'Data - Overview'!$E$96:$E$103)</f>
        <v>7</v>
      </c>
      <c r="G98" s="84">
        <f>INDEX('Data - Knowledge'!$G:$G,MATCH('Data - Overview'!$A98,'Data - Knowledge'!$A:$A,0))</f>
        <v>6.8878349303004252E-2</v>
      </c>
      <c r="H98" s="75">
        <f>INDEX('Data - Knowledge'!$J:$J,MATCH('Data - Overview'!$A98,'Data - Knowledge'!$A:$A,0))</f>
        <v>99.277299684596926</v>
      </c>
      <c r="I98" s="75">
        <f>RANK('Data - Overview'!$H98,'Data - Overview'!$H$96:$H$103)</f>
        <v>8</v>
      </c>
      <c r="J98" s="75">
        <f>'Data - Overview'!$H98-100</f>
        <v>-0.722700315403074</v>
      </c>
      <c r="K98" s="72" t="str">
        <f>"" &amp;TEXT('Data - Overview'!$B98,"0")&amp;" "</f>
        <v xml:space="preserve">Age 18-24 </v>
      </c>
      <c r="L98" s="72" t="str">
        <f>"Index: "&amp;TEXT('Data - Overview'!$H98,"0")&amp;""</f>
        <v>Index: 99</v>
      </c>
      <c r="M98" s="72" t="str">
        <f>'Data - Overview'!$K98&amp;CHAR(10)&amp;'Data - Overview'!$L98</f>
        <v>Age 18-24 
Index: 99</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0.11785497599301614</v>
      </c>
      <c r="F99" s="69">
        <f>RANK('Data - Overview'!$E99,'Data - Overview'!$E$96:$E$103)</f>
        <v>4</v>
      </c>
      <c r="G99" s="68">
        <f>INDEX('Data - Knowledge'!$G:$G,MATCH('Data - Overview'!$A99,'Data - Knowledge'!$A:$A,0))</f>
        <v>0.11789346530409241</v>
      </c>
      <c r="H99" s="70">
        <f>INDEX('Data - Knowledge'!$J:$J,MATCH('Data - Overview'!$A99,'Data - Knowledge'!$A:$A,0))</f>
        <v>99.967352464382159</v>
      </c>
      <c r="I99" s="70">
        <f>RANK('Data - Overview'!$H99,'Data - Overview'!$H$96:$H$103)</f>
        <v>4</v>
      </c>
      <c r="J99" s="70">
        <f>'Data - Overview'!$H99-100</f>
        <v>-3.2647535617840617E-2</v>
      </c>
      <c r="K99" s="1" t="str">
        <f>"" &amp;TEXT('Data - Overview'!$B99,"0")&amp;" "</f>
        <v xml:space="preserve">Age 25-34 </v>
      </c>
      <c r="L99" s="1" t="str">
        <f>"Index: "&amp;TEXT('Data - Overview'!$H99,"0")&amp;""</f>
        <v>Index: 100</v>
      </c>
      <c r="M99" s="1" t="str">
        <f>'Data - Overview'!$K99&amp;CHAR(10)&amp;'Data - Overview'!$L99</f>
        <v>Age 25-34 
Index: 100</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0.18089720646006108</v>
      </c>
      <c r="F100" s="85">
        <f>RANK('Data - Overview'!$E100,'Data - Overview'!$E$96:$E$103)</f>
        <v>2</v>
      </c>
      <c r="G100" s="84">
        <f>INDEX('Data - Knowledge'!$G:$G,MATCH('Data - Overview'!$A100,'Data - Knowledge'!$A:$A,0))</f>
        <v>0.18122848491010363</v>
      </c>
      <c r="H100" s="75">
        <f>INDEX('Data - Knowledge'!$J:$J,MATCH('Data - Overview'!$A100,'Data - Knowledge'!$A:$A,0))</f>
        <v>99.817203984127062</v>
      </c>
      <c r="I100" s="75">
        <f>RANK('Data - Overview'!$H100,'Data - Overview'!$H$96:$H$103)</f>
        <v>6</v>
      </c>
      <c r="J100" s="75">
        <f>'Data - Overview'!$H100-100</f>
        <v>-0.18279601587293826</v>
      </c>
      <c r="K100" s="72" t="str">
        <f>"" &amp;TEXT('Data - Overview'!$B100,"0")&amp;" "</f>
        <v xml:space="preserve">Age 35-49 </v>
      </c>
      <c r="L100" s="72" t="str">
        <f>"Index: "&amp;TEXT('Data - Overview'!$H100,"0")&amp;""</f>
        <v>Index: 100</v>
      </c>
      <c r="M100" s="72" t="str">
        <f>'Data - Overview'!$K100&amp;CHAR(10)&amp;'Data - Overview'!$L100</f>
        <v>Age 35-49 
Index: 100</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0.20930510694020074</v>
      </c>
      <c r="F101" s="69">
        <f>RANK('Data - Overview'!$E101,'Data - Overview'!$E$96:$E$103)</f>
        <v>1</v>
      </c>
      <c r="G101" s="68">
        <f>INDEX('Data - Knowledge'!$G:$G,MATCH('Data - Overview'!$A101,'Data - Knowledge'!$A:$A,0))</f>
        <v>0.2093535621937849</v>
      </c>
      <c r="H101" s="70">
        <f>INDEX('Data - Knowledge'!$J:$J,MATCH('Data - Overview'!$A101,'Data - Knowledge'!$A:$A,0))</f>
        <v>99.976854822494346</v>
      </c>
      <c r="I101" s="70">
        <f>RANK('Data - Overview'!$H101,'Data - Overview'!$H$96:$H$103)</f>
        <v>3</v>
      </c>
      <c r="J101" s="70">
        <f>'Data - Overview'!$H101-100</f>
        <v>-2.3145177505654146E-2</v>
      </c>
      <c r="K101" s="1" t="str">
        <f>"" &amp;TEXT('Data - Overview'!$B101,"0")&amp;" "</f>
        <v xml:space="preserve">Age 50-64 </v>
      </c>
      <c r="L101" s="1" t="str">
        <f>"Index: "&amp;TEXT('Data - Overview'!$H101,"0")&amp;""</f>
        <v>Index: 100</v>
      </c>
      <c r="M101" s="1" t="str">
        <f>'Data - Overview'!$K101&amp;CHAR(10)&amp;'Data - Overview'!$L101</f>
        <v>Age 50-64 
Index: 100</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0.11707633129637714</v>
      </c>
      <c r="F102" s="85">
        <f>RANK('Data - Overview'!$E102,'Data - Overview'!$E$96:$E$103)</f>
        <v>5</v>
      </c>
      <c r="G102" s="84">
        <f>INDEX('Data - Knowledge'!$G:$G,MATCH('Data - Overview'!$A102,'Data - Knowledge'!$A:$A,0))</f>
        <v>0.11653715524608498</v>
      </c>
      <c r="H102" s="75">
        <f>INDEX('Data - Knowledge'!$J:$J,MATCH('Data - Overview'!$A102,'Data - Knowledge'!$A:$A,0))</f>
        <v>100.46266450313945</v>
      </c>
      <c r="I102" s="75">
        <f>RANK('Data - Overview'!$H102,'Data - Overview'!$H$96:$H$103)</f>
        <v>2</v>
      </c>
      <c r="J102" s="75">
        <f>'Data - Overview'!$H102-100</f>
        <v>0.46266450313945029</v>
      </c>
      <c r="K102" s="72" t="str">
        <f>"" &amp;TEXT('Data - Overview'!$B102,"0")&amp;" "</f>
        <v xml:space="preserve">Aged 65-74 </v>
      </c>
      <c r="L102" s="72" t="str">
        <f>"Index: "&amp;TEXT('Data - Overview'!$H102,"0")&amp;""</f>
        <v>Index: 100</v>
      </c>
      <c r="M102" s="72" t="str">
        <f>'Data - Overview'!$K102&amp;CHAR(10)&amp;'Data - Overview'!$L102</f>
        <v>Aged 65-74 
Index: 100</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0.10173537756438239</v>
      </c>
      <c r="F103" s="115">
        <f>RANK('Data - Overview'!$E103,'Data - Overview'!$E$96:$E$103)</f>
        <v>6</v>
      </c>
      <c r="G103" s="111">
        <f>INDEX('Data - Knowledge'!$G:$G,MATCH('Data - Overview'!$A103,'Data - Knowledge'!$A:$A,0))</f>
        <v>0.10097093034438984</v>
      </c>
      <c r="H103" s="112">
        <f>INDEX('Data - Knowledge'!$J:$J,MATCH('Data - Overview'!$A103,'Data - Knowledge'!$A:$A,0))</f>
        <v>100.75709634187304</v>
      </c>
      <c r="I103" s="112">
        <f>RANK('Data - Overview'!$H103,'Data - Overview'!$H$96:$H$103)</f>
        <v>1</v>
      </c>
      <c r="J103" s="112">
        <f>'Data - Overview'!$H103-100</f>
        <v>0.7570963418730372</v>
      </c>
      <c r="K103" s="108" t="str">
        <f>"" &amp;TEXT('Data - Overview'!$B103,"0")&amp;" "</f>
        <v xml:space="preserve">Aged 75 plus </v>
      </c>
      <c r="L103" s="108" t="str">
        <f>"Index: "&amp;TEXT('Data - Overview'!$H103,"0")&amp;""</f>
        <v>Index: 101</v>
      </c>
      <c r="M103" s="108" t="str">
        <f>'Data - Overview'!$K103&amp;CHAR(10)&amp;'Data - Overview'!$L103</f>
        <v>Aged 75 plus 
Index: 101</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43.513750136403317</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older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0.30212549105194231</v>
      </c>
      <c r="E115" s="63">
        <f>RANK('Data - Overview'!$D115,'Data - Overview'!$D$115:$D$119)</f>
        <v>2</v>
      </c>
      <c r="F115" s="62">
        <f>INDEX('Data - Knowledge'!$G:$G,MATCH('Data - Overview'!$A115,'Data - Knowledge'!$A:$A,0))</f>
        <v>0.3007588886537938</v>
      </c>
      <c r="G115" s="64">
        <f>INDEX('Data - Knowledge'!$J:$J,MATCH('Data - Overview'!$A115,'Data - Knowledge'!$A:$A,0))</f>
        <v>100.45438470805151</v>
      </c>
      <c r="H115" s="64">
        <f>RANK('Data - Overview'!$G115,'Data - Overview'!$G$115:$G$119)</f>
        <v>2</v>
      </c>
      <c r="I115" s="64">
        <f>'Data - Overview'!$G115-100</f>
        <v>0.45438470805150644</v>
      </c>
      <c r="J115" s="61" t="str">
        <f>"" &amp;TEXT('Data - Overview'!$B115,"0")&amp;" "</f>
        <v xml:space="preserve">Couple, no children </v>
      </c>
      <c r="K115" s="61" t="str">
        <f>"Index: "&amp;TEXT('Data - Overview'!$G115,"0")&amp;""</f>
        <v>Index: 100</v>
      </c>
      <c r="L115" s="61" t="str">
        <f>'Data - Overview'!$J115&amp;CHAR(10)&amp;'Data - Overview'!$K115</f>
        <v>Couple, no children 
Index: 100</v>
      </c>
      <c r="M115" s="61">
        <v>1</v>
      </c>
    </row>
    <row r="116" spans="1:13">
      <c r="A116" s="86" t="s">
        <v>159</v>
      </c>
      <c r="B116" s="1" t="str">
        <f>INDEX('Data - Knowledge'!$D:$D,MATCH('Data - Overview'!$A116,'Data - Knowledge'!$A:$A,0))</f>
        <v>Couple with children</v>
      </c>
      <c r="C116" s="1" t="s">
        <v>160</v>
      </c>
      <c r="D116" s="68">
        <f>INDEX('Data - Knowledge'!$E:$E,MATCH('Data - Overview'!$A116,'Data - Knowledge'!$A:$A,0))</f>
        <v>0.18137860104757753</v>
      </c>
      <c r="E116" s="69">
        <f>RANK('Data - Overview'!$D116,'Data - Overview'!$D$115:$D$119)</f>
        <v>3</v>
      </c>
      <c r="F116" s="68">
        <f>INDEX('Data - Knowledge'!$G:$G,MATCH('Data - Overview'!$A116,'Data - Knowledge'!$A:$A,0))</f>
        <v>0.18071151272673311</v>
      </c>
      <c r="G116" s="70">
        <f>INDEX('Data - Knowledge'!$J:$J,MATCH('Data - Overview'!$A116,'Data - Knowledge'!$A:$A,0))</f>
        <v>100.36914544667287</v>
      </c>
      <c r="H116" s="70">
        <f>RANK('Data - Overview'!$G116,'Data - Overview'!$G$115:$G$119)</f>
        <v>3</v>
      </c>
      <c r="I116" s="70">
        <f>'Data - Overview'!$G116-100</f>
        <v>0.3691454466728743</v>
      </c>
      <c r="J116" s="1" t="str">
        <f>"" &amp;TEXT('Data - Overview'!$B116,"0")&amp;" "</f>
        <v xml:space="preserve">Couple with children </v>
      </c>
      <c r="K116" s="1" t="str">
        <f>"Index: "&amp;TEXT('Data - Overview'!$G116,"0")&amp;""</f>
        <v>Index: 100</v>
      </c>
      <c r="L116" s="1" t="str">
        <f>'Data - Overview'!$J116&amp;CHAR(10)&amp;'Data - Overview'!$K116</f>
        <v>Couple with children 
Index: 100</v>
      </c>
      <c r="M116" s="1">
        <v>2</v>
      </c>
    </row>
    <row r="117" spans="1:13">
      <c r="A117" s="56" t="s">
        <v>161</v>
      </c>
      <c r="B117" s="72" t="str">
        <f>INDEX('Data - Knowledge'!$D:$D,MATCH('Data - Overview'!$A117,'Data - Knowledge'!$A:$A,0))</f>
        <v>Single parent</v>
      </c>
      <c r="C117" s="72" t="s">
        <v>162</v>
      </c>
      <c r="D117" s="84">
        <f>INDEX('Data - Knowledge'!$E:$E,MATCH('Data - Overview'!$A117,'Data - Knowledge'!$A:$A,0))</f>
        <v>3.1921104321257096E-2</v>
      </c>
      <c r="E117" s="85">
        <f>RANK('Data - Overview'!$D117,'Data - Overview'!$D$115:$D$119)</f>
        <v>5</v>
      </c>
      <c r="F117" s="84">
        <f>INDEX('Data - Knowledge'!$G:$G,MATCH('Data - Overview'!$A117,'Data - Knowledge'!$A:$A,0))</f>
        <v>3.2568807894064342E-2</v>
      </c>
      <c r="G117" s="75">
        <f>INDEX('Data - Knowledge'!$J:$J,MATCH('Data - Overview'!$A117,'Data - Knowledge'!$A:$A,0))</f>
        <v>98.011276387781791</v>
      </c>
      <c r="H117" s="75">
        <f>RANK('Data - Overview'!$G117,'Data - Overview'!$G$115:$G$119)</f>
        <v>4</v>
      </c>
      <c r="I117" s="75">
        <f>'Data - Overview'!$G117-100</f>
        <v>-1.9887236122182088</v>
      </c>
      <c r="J117" s="72" t="str">
        <f>"" &amp;TEXT('Data - Overview'!$B117,"0")&amp;" "</f>
        <v xml:space="preserve">Single parent </v>
      </c>
      <c r="K117" s="72" t="str">
        <f>"Index: "&amp;TEXT('Data - Overview'!$G117,"0")&amp;""</f>
        <v>Index: 98</v>
      </c>
      <c r="L117" s="72" t="str">
        <f>'Data - Overview'!$J117&amp;CHAR(10)&amp;'Data - Overview'!$K117</f>
        <v>Single parent 
Index: 98</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0.17213023788738541</v>
      </c>
      <c r="E118" s="69">
        <f>RANK('Data - Overview'!$D118,'Data - Overview'!$D$115:$D$119)</f>
        <v>4</v>
      </c>
      <c r="F118" s="68">
        <f>INDEX('Data - Knowledge'!$G:$G,MATCH('Data - Overview'!$A118,'Data - Knowledge'!$A:$A,0))</f>
        <v>0.17562788422698461</v>
      </c>
      <c r="G118" s="70">
        <f>INDEX('Data - Knowledge'!$J:$J,MATCH('Data - Overview'!$A118,'Data - Knowledge'!$A:$A,0))</f>
        <v>98.00849030608444</v>
      </c>
      <c r="H118" s="70">
        <f>RANK('Data - Overview'!$G118,'Data - Overview'!$G$115:$G$119)</f>
        <v>5</v>
      </c>
      <c r="I118" s="70">
        <f>'Data - Overview'!$G118-100</f>
        <v>-1.9915096939155603</v>
      </c>
      <c r="J118" s="1" t="str">
        <f>"" &amp;TEXT('Data - Overview'!$B118,"0")&amp;" "</f>
        <v xml:space="preserve">Single person, no children </v>
      </c>
      <c r="K118" s="1" t="str">
        <f>"Index: "&amp;TEXT('Data - Overview'!$G118,"0")&amp;""</f>
        <v>Index: 98</v>
      </c>
      <c r="L118" s="1" t="str">
        <f>'Data - Overview'!$J118&amp;CHAR(10)&amp;'Data - Overview'!$K118</f>
        <v>Single person, no children 
Index: 98</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0.31253104539502391</v>
      </c>
      <c r="E119" s="89">
        <f>RANK('Data - Overview'!$D119,'Data - Overview'!$D$115:$D$119)</f>
        <v>1</v>
      </c>
      <c r="F119" s="88">
        <f>INDEX('Data - Knowledge'!$G:$G,MATCH('Data - Overview'!$A119,'Data - Knowledge'!$A:$A,0))</f>
        <v>0.31043458571825044</v>
      </c>
      <c r="G119" s="80">
        <f>INDEX('Data - Knowledge'!$J:$J,MATCH('Data - Overview'!$A119,'Data - Knowledge'!$A:$A,0))</f>
        <v>100.67533057630254</v>
      </c>
      <c r="H119" s="80">
        <f>RANK('Data - Overview'!$G119,'Data - Overview'!$G$115:$G$119)</f>
        <v>1</v>
      </c>
      <c r="I119" s="80">
        <f>'Data - Overview'!$G119-100</f>
        <v>0.67533057630254234</v>
      </c>
      <c r="J119" s="57" t="str">
        <f>"" &amp;TEXT('Data - Overview'!$B119,"0")&amp;" "</f>
        <v xml:space="preserve">Other: two or more adults, may include a couple, may have children </v>
      </c>
      <c r="K119" s="57" t="str">
        <f>"Index: "&amp;TEXT('Data - Overview'!$G119,"0")&amp;""</f>
        <v>Index: 101</v>
      </c>
      <c r="L119" s="57" t="str">
        <f>'Data - Overview'!$J119&amp;CHAR(10)&amp;'Data - Overview'!$K119</f>
        <v>Other: two or more adults, may include a couple, may have children 
Index: 101</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Other: two or more adults</v>
      </c>
      <c r="B122" s="118">
        <f>INDEX('Data - Overview'!$I$115:$I$119,MATCH(1,'Data - Overview'!$H$115:$H$119,0))</f>
        <v>0.67533057630254234</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0.72859308162374536</v>
      </c>
      <c r="E128" s="63">
        <f>RANK('Data - Overview'!$D128,'Data - Overview'!$D$128:$D$131)</f>
        <v>1</v>
      </c>
      <c r="F128" s="62">
        <f>INDEX('Data - Knowledge'!$G:$G,MATCH('Data - Overview'!$A128,'Data - Knowledge'!$A:$A,0))</f>
        <v>0.72946472978877175</v>
      </c>
      <c r="G128" s="64">
        <f>INDEX('Data - Knowledge'!$J:$J,MATCH('Data - Overview'!$A128,'Data - Knowledge'!$A:$A,0))</f>
        <v>99.880508525027821</v>
      </c>
      <c r="H128" s="64">
        <f>RANK('Data - Overview'!$G128,'Data - Overview'!$G$128:$G$131)</f>
        <v>4</v>
      </c>
      <c r="I128" s="64">
        <f>'Data - Overview'!$G128 - 100</f>
        <v>-0.11949147497217893</v>
      </c>
      <c r="J128" s="61" t="str">
        <f>"" &amp;TEXT('Data - Overview'!$C128,"0")&amp;" "</f>
        <v xml:space="preserve">0 </v>
      </c>
      <c r="K128" s="61" t="str">
        <f>"Index: "&amp;TEXT('Data - Overview'!$G128,"0")&amp;""</f>
        <v>Index: 100</v>
      </c>
      <c r="L128" s="61" t="str">
        <f>'Data - Overview'!$J128&amp;CHAR(10)&amp;'Data - Overview'!$K128</f>
        <v>0 
Index: 100</v>
      </c>
      <c r="M128" s="61">
        <v>1</v>
      </c>
    </row>
    <row r="129" spans="1:13">
      <c r="A129" s="86" t="s">
        <v>170</v>
      </c>
      <c r="B129" s="1" t="str">
        <f>INDEX('Data - Knowledge'!$D:$D,MATCH('Data - Overview'!$A129,'Data - Knowledge'!$A:$A,0))</f>
        <v>Children at home : 1</v>
      </c>
      <c r="C129" s="1">
        <v>1</v>
      </c>
      <c r="D129" s="68">
        <f>INDEX('Data - Knowledge'!$E:$E,MATCH('Data - Overview'!$A129,'Data - Knowledge'!$A:$A,0))</f>
        <v>0.12588733085988654</v>
      </c>
      <c r="E129" s="69">
        <f>RANK('Data - Overview'!$D129,'Data - Overview'!$D$128:$D$131)</f>
        <v>2</v>
      </c>
      <c r="F129" s="68">
        <f>INDEX('Data - Knowledge'!$G:$G,MATCH('Data - Overview'!$A129,'Data - Knowledge'!$A:$A,0))</f>
        <v>0.12558489389122302</v>
      </c>
      <c r="G129" s="70">
        <f>INDEX('Data - Knowledge'!$J:$J,MATCH('Data - Overview'!$A129,'Data - Knowledge'!$A:$A,0))</f>
        <v>100.2408227289864</v>
      </c>
      <c r="H129" s="70">
        <f>RANK('Data - Overview'!$G129,'Data - Overview'!$G$128:$G$131)</f>
        <v>2</v>
      </c>
      <c r="I129" s="70">
        <f>'Data - Overview'!$G129 - 100</f>
        <v>0.24082272898640156</v>
      </c>
      <c r="J129" s="1" t="str">
        <f>"" &amp;TEXT('Data - Overview'!$C129,"0")&amp;" "</f>
        <v xml:space="preserve">1 </v>
      </c>
      <c r="K129" s="1" t="str">
        <f>"Index: "&amp;TEXT('Data - Overview'!$G129,"0")&amp;""</f>
        <v>Index: 100</v>
      </c>
      <c r="L129" s="1" t="str">
        <f>'Data - Overview'!$J129&amp;CHAR(10)&amp;'Data - Overview'!$K129</f>
        <v>1 
Index: 100</v>
      </c>
      <c r="M129" s="1">
        <v>2</v>
      </c>
    </row>
    <row r="130" spans="1:13">
      <c r="A130" s="56" t="s">
        <v>171</v>
      </c>
      <c r="B130" s="72" t="str">
        <f>INDEX('Data - Knowledge'!$D:$D,MATCH('Data - Overview'!$A130,'Data - Knowledge'!$A:$A,0))</f>
        <v>Children at home : 2</v>
      </c>
      <c r="C130" s="72">
        <v>2</v>
      </c>
      <c r="D130" s="84">
        <f>INDEX('Data - Knowledge'!$E:$E,MATCH('Data - Overview'!$A130,'Data - Knowledge'!$A:$A,0))</f>
        <v>0.10593769096464427</v>
      </c>
      <c r="E130" s="85">
        <f>RANK('Data - Overview'!$D130,'Data - Overview'!$D$128:$D$131)</f>
        <v>3</v>
      </c>
      <c r="F130" s="84">
        <f>INDEX('Data - Knowledge'!$G:$G,MATCH('Data - Overview'!$A130,'Data - Knowledge'!$A:$A,0))</f>
        <v>0.1052876271917652</v>
      </c>
      <c r="G130" s="75">
        <f>INDEX('Data - Knowledge'!$J:$J,MATCH('Data - Overview'!$A130,'Data - Knowledge'!$A:$A,0))</f>
        <v>100.6174170605014</v>
      </c>
      <c r="H130" s="75">
        <f>RANK('Data - Overview'!$G130,'Data - Overview'!$G$128:$G$131)</f>
        <v>1</v>
      </c>
      <c r="I130" s="75">
        <f>'Data - Overview'!$G130 - 100</f>
        <v>0.61741706050139555</v>
      </c>
      <c r="J130" s="72" t="str">
        <f>"" &amp;TEXT('Data - Overview'!$C130,"0")&amp;" "</f>
        <v xml:space="preserve">2 </v>
      </c>
      <c r="K130" s="72" t="str">
        <f>"Index: "&amp;TEXT('Data - Overview'!$G130,"0")&amp;""</f>
        <v>Index: 101</v>
      </c>
      <c r="L130" s="72" t="str">
        <f>'Data - Overview'!$J130&amp;CHAR(10)&amp;'Data - Overview'!$K130</f>
        <v>2 
Index: 101</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3.9875000000000001E-2</v>
      </c>
      <c r="E131" s="115">
        <f>RANK('Data - Overview'!$D131,'Data - Overview'!$D$128:$D$131)</f>
        <v>4</v>
      </c>
      <c r="F131" s="111">
        <f>INDEX('Data - Knowledge'!$G:$G,MATCH('Data - Overview'!$A131,'Data - Knowledge'!$A:$A,0))</f>
        <v>3.99214275704209E-2</v>
      </c>
      <c r="G131" s="112">
        <f>INDEX('Data - Knowledge'!$J:$J,MATCH('Data - Overview'!$A131,'Data - Knowledge'!$A:$A,0))</f>
        <v>99.883702629774433</v>
      </c>
      <c r="H131" s="112">
        <f>RANK('Data - Overview'!$G131,'Data - Overview'!$G$128:$G$131)</f>
        <v>3</v>
      </c>
      <c r="I131" s="112">
        <f>'Data - Overview'!$G131 - 100</f>
        <v>-0.11629737022556697</v>
      </c>
      <c r="J131" s="108" t="str">
        <f>"" &amp;TEXT('Data - Overview'!$C131,"0")&amp;" "</f>
        <v xml:space="preserve">3+ </v>
      </c>
      <c r="K131" s="108" t="str">
        <f>"Index: "&amp;TEXT('Data - Overview'!$G131,"0")&amp;""</f>
        <v>Index: 100</v>
      </c>
      <c r="L131" s="108" t="str">
        <f>'Data - Overview'!$J131&amp;CHAR(10)&amp;'Data - Overview'!$K131</f>
        <v>3+ 
Index: 100</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0.19893414447839369</v>
      </c>
      <c r="E137" s="63">
        <f>RANK('Data - Overview'!$D137,'Data - Overview'!$D$137:$D$140)</f>
        <v>3</v>
      </c>
      <c r="F137" s="62">
        <f>INDEX('Data - Knowledge'!$G:$G,MATCH('Data - Overview'!$A137,'Data - Knowledge'!$A:$A,0))</f>
        <v>0.20179980435206735</v>
      </c>
      <c r="G137" s="64">
        <f>INDEX('Data - Knowledge'!$J:$J,MATCH('Data - Overview'!$A137,'Data - Knowledge'!$A:$A,0))</f>
        <v>98.579949131826652</v>
      </c>
      <c r="H137" s="64">
        <f>RANK('Data - Overview'!$G137,'Data - Overview'!$G$137:$G$140)</f>
        <v>4</v>
      </c>
      <c r="I137" s="61">
        <v>1</v>
      </c>
      <c r="J137" s="61" t="str">
        <f>"" &amp;TEXT('Data - Overview'!$C137,"0")&amp;" "</f>
        <v xml:space="preserve">1 person </v>
      </c>
      <c r="K137" s="61" t="str">
        <f>"Index: "&amp;TEXT('Data - Overview'!$G137,"0")&amp;""</f>
        <v>Index: 99</v>
      </c>
      <c r="L137" s="61" t="str">
        <f>'Data - Overview'!$J137&amp;CHAR(10)&amp;'Data - Overview'!$K137</f>
        <v>1 person 
Index: 99</v>
      </c>
    </row>
    <row r="138" spans="1:13">
      <c r="A138" s="1" t="s">
        <v>177</v>
      </c>
      <c r="B138" s="1" t="str">
        <f>INDEX('Data - Knowledge'!$D:$D,MATCH('Data - Overview'!$A138,'Data - Knowledge'!$A:$A,0))</f>
        <v>Household size : 2 persons</v>
      </c>
      <c r="C138" s="1" t="s">
        <v>178</v>
      </c>
      <c r="D138" s="68">
        <f>INDEX('Data - Knowledge'!$E:$E,MATCH('Data - Overview'!$A138,'Data - Knowledge'!$A:$A,0))</f>
        <v>0.39123461370580537</v>
      </c>
      <c r="E138" s="69">
        <f>RANK('Data - Overview'!$D138,'Data - Overview'!$D$137:$D$140)</f>
        <v>1</v>
      </c>
      <c r="F138" s="68">
        <f>INDEX('Data - Knowledge'!$G:$G,MATCH('Data - Overview'!$A138,'Data - Knowledge'!$A:$A,0))</f>
        <v>0.39006416812532463</v>
      </c>
      <c r="G138" s="70">
        <f>INDEX('Data - Knowledge'!$J:$J,MATCH('Data - Overview'!$A138,'Data - Knowledge'!$A:$A,0))</f>
        <v>100.30006488063388</v>
      </c>
      <c r="H138" s="70">
        <f>RANK('Data - Overview'!$G138,'Data - Overview'!$G$137:$G$140)</f>
        <v>3</v>
      </c>
      <c r="I138" s="1">
        <v>2</v>
      </c>
      <c r="J138" s="1" t="str">
        <f>"" &amp;TEXT('Data - Overview'!$C138,"0")&amp;" "</f>
        <v xml:space="preserve">2 people </v>
      </c>
      <c r="K138" s="1" t="str">
        <f>"Index: "&amp;TEXT('Data - Overview'!$G138,"0")&amp;""</f>
        <v>Index: 100</v>
      </c>
      <c r="L138" s="1" t="str">
        <f>'Data - Overview'!$J138&amp;CHAR(10)&amp;'Data - Overview'!$K138</f>
        <v>2 people 
Index: 100</v>
      </c>
    </row>
    <row r="139" spans="1:13">
      <c r="A139" s="72" t="s">
        <v>179</v>
      </c>
      <c r="B139" s="72" t="str">
        <f>INDEX('Data - Knowledge'!$D:$D,MATCH('Data - Overview'!$A139,'Data - Knowledge'!$A:$A,0))</f>
        <v>Household size : 3-4 persons</v>
      </c>
      <c r="C139" s="72" t="s">
        <v>180</v>
      </c>
      <c r="D139" s="84">
        <f>INDEX('Data - Knowledge'!$E:$E,MATCH('Data - Overview'!$A139,'Data - Knowledge'!$A:$A,0))</f>
        <v>0.33508571584460939</v>
      </c>
      <c r="E139" s="85">
        <f>RANK('Data - Overview'!$D139,'Data - Overview'!$D$137:$D$140)</f>
        <v>2</v>
      </c>
      <c r="F139" s="84">
        <f>INDEX('Data - Knowledge'!$G:$G,MATCH('Data - Overview'!$A139,'Data - Knowledge'!$A:$A,0))</f>
        <v>0.33367938744610748</v>
      </c>
      <c r="G139" s="75">
        <f>INDEX('Data - Knowledge'!$J:$J,MATCH('Data - Overview'!$A139,'Data - Knowledge'!$A:$A,0))</f>
        <v>100.42146097463961</v>
      </c>
      <c r="H139" s="75">
        <f>RANK('Data - Overview'!$G139,'Data - Overview'!$G$137:$G$140)</f>
        <v>1</v>
      </c>
      <c r="I139" s="72">
        <v>3</v>
      </c>
      <c r="J139" s="72" t="str">
        <f>"" &amp;TEXT('Data - Overview'!$C139,"0")&amp;" "</f>
        <v xml:space="preserve">3-4 people </v>
      </c>
      <c r="K139" s="72" t="str">
        <f>"Index: "&amp;TEXT('Data - Overview'!$G139,"0")&amp;""</f>
        <v>Index: 100</v>
      </c>
      <c r="L139" s="72" t="str">
        <f>'Data - Overview'!$J139&amp;CHAR(10)&amp;'Data - Overview'!$K139</f>
        <v>3-4 people 
Index: 100</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7.479637712789175E-2</v>
      </c>
      <c r="E140" s="115">
        <f>RANK('Data - Overview'!$D140,'Data - Overview'!$D$137:$D$140)</f>
        <v>4</v>
      </c>
      <c r="F140" s="111">
        <f>INDEX('Data - Knowledge'!$G:$G,MATCH('Data - Overview'!$A140,'Data - Knowledge'!$A:$A,0))</f>
        <v>7.4555167496063668E-2</v>
      </c>
      <c r="G140" s="112">
        <f>INDEX('Data - Knowledge'!$J:$J,MATCH('Data - Overview'!$A140,'Data - Knowledge'!$A:$A,0))</f>
        <v>100.32353174156682</v>
      </c>
      <c r="H140" s="112">
        <f>RANK('Data - Overview'!$G140,'Data - Overview'!$G$137:$G$140)</f>
        <v>2</v>
      </c>
      <c r="I140" s="108">
        <v>4</v>
      </c>
      <c r="J140" s="108" t="str">
        <f>"" &amp;TEXT('Data - Overview'!$C140,"0")&amp;" "</f>
        <v xml:space="preserve">5+ people </v>
      </c>
      <c r="K140" s="108" t="str">
        <f>"Index: "&amp;TEXT('Data - Overview'!$G140,"0")&amp;""</f>
        <v>Index: 100</v>
      </c>
      <c r="L140" s="108" t="str">
        <f>'Data - Overview'!$J140&amp;CHAR(10)&amp;'Data - Overview'!$K140</f>
        <v>5+ people 
Index: 100</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0.18167683326058487</v>
      </c>
      <c r="E146" s="63">
        <f>RANK('Data - Overview'!$D146,'Data - Overview'!$D$146:$D$151)</f>
        <v>3</v>
      </c>
      <c r="F146" s="62">
        <f>INDEX('Data - Knowledge'!$G:$G,MATCH('Data - Overview'!$A146,'Data - Knowledge'!$A:$A,0))</f>
        <v>0.18428844330743932</v>
      </c>
      <c r="G146" s="64">
        <f>INDEX('Data - Knowledge'!$J:$J,MATCH('Data - Overview'!$A146,'Data - Knowledge'!$A:$A,0))</f>
        <v>98.582868247197879</v>
      </c>
      <c r="H146" s="64">
        <f>RANK('Data - Overview'!$G146,'Data - Overview'!$G$146:$G$151)</f>
        <v>5</v>
      </c>
      <c r="I146" s="64">
        <f xml:space="preserve"> 'Data - Overview'!$G146 - 100</f>
        <v>-1.4171317528021206</v>
      </c>
      <c r="J146" s="61" t="str">
        <f>"" &amp;TEXT('Data - Overview'!$C146,"0")&amp;" "</f>
        <v xml:space="preserve">&lt;20k </v>
      </c>
      <c r="K146" s="61" t="str">
        <f>"Index: "&amp;TEXT('Data - Overview'!$G146,"0")&amp;""</f>
        <v>Index: 99</v>
      </c>
      <c r="L146" s="61" t="str">
        <f>'Data - Overview'!$J146&amp;CHAR(10)&amp;'Data - Overview'!$K146</f>
        <v>&lt;20k 
Index: 99</v>
      </c>
      <c r="M146" s="61">
        <v>1</v>
      </c>
    </row>
    <row r="147" spans="1:13">
      <c r="A147" s="86" t="s">
        <v>186</v>
      </c>
      <c r="B147" s="1" t="str">
        <f>INDEX('Data - Knowledge'!$D:$D,MATCH('Data - Overview'!$A147,'Data - Knowledge'!$A:$A,0))</f>
        <v>£20,000-£40,000</v>
      </c>
      <c r="C147" s="1" t="s">
        <v>187</v>
      </c>
      <c r="D147" s="68">
        <f>INDEX('Data - Knowledge'!$E:$E,MATCH('Data - Overview'!$A147,'Data - Knowledge'!$A:$A,0))</f>
        <v>0.33211703404626797</v>
      </c>
      <c r="E147" s="69">
        <f>RANK('Data - Overview'!$D147,'Data - Overview'!$D$146:$D$151)</f>
        <v>1</v>
      </c>
      <c r="F147" s="68">
        <f>INDEX('Data - Knowledge'!$G:$G,MATCH('Data - Overview'!$A147,'Data - Knowledge'!$A:$A,0))</f>
        <v>0.33070525309203419</v>
      </c>
      <c r="G147" s="70">
        <f>INDEX('Data - Knowledge'!$J:$J,MATCH('Data - Overview'!$A147,'Data - Knowledge'!$A:$A,0))</f>
        <v>100.4269000691806</v>
      </c>
      <c r="H147" s="70">
        <f>RANK('Data - Overview'!$G147,'Data - Overview'!$G$146:$G$151)</f>
        <v>2</v>
      </c>
      <c r="I147" s="70">
        <f xml:space="preserve"> 'Data - Overview'!$G147 - 100</f>
        <v>0.42690006918060419</v>
      </c>
      <c r="J147" s="1" t="str">
        <f>"" &amp;TEXT('Data - Overview'!$C147,"0")&amp;" "</f>
        <v xml:space="preserve">20k - 40k </v>
      </c>
      <c r="K147" s="1" t="str">
        <f>"Index: "&amp;TEXT('Data - Overview'!$G147,"0")&amp;""</f>
        <v>Index: 100</v>
      </c>
      <c r="L147" s="1" t="str">
        <f>'Data - Overview'!$J147&amp;CHAR(10)&amp;'Data - Overview'!$K147</f>
        <v>20k - 40k 
Index: 100</v>
      </c>
      <c r="M147" s="1">
        <v>2</v>
      </c>
    </row>
    <row r="148" spans="1:13">
      <c r="A148" s="56" t="s">
        <v>188</v>
      </c>
      <c r="B148" s="72" t="str">
        <f>INDEX('Data - Knowledge'!$D:$D,MATCH('Data - Overview'!$A148,'Data - Knowledge'!$A:$A,0))</f>
        <v>£40,000-£60,000</v>
      </c>
      <c r="C148" s="72" t="s">
        <v>189</v>
      </c>
      <c r="D148" s="84">
        <f>INDEX('Data - Knowledge'!$E:$E,MATCH('Data - Overview'!$A148,'Data - Knowledge'!$A:$A,0))</f>
        <v>0.21308085988651249</v>
      </c>
      <c r="E148" s="85">
        <f>RANK('Data - Overview'!$D148,'Data - Overview'!$D$146:$D$151)</f>
        <v>2</v>
      </c>
      <c r="F148" s="84">
        <f>INDEX('Data - Knowledge'!$G:$G,MATCH('Data - Overview'!$A148,'Data - Knowledge'!$A:$A,0))</f>
        <v>0.21061858270659128</v>
      </c>
      <c r="G148" s="75">
        <f>INDEX('Data - Knowledge'!$J:$J,MATCH('Data - Overview'!$A148,'Data - Knowledge'!$A:$A,0))</f>
        <v>101.16906929496878</v>
      </c>
      <c r="H148" s="75">
        <f>RANK('Data - Overview'!$G148,'Data - Overview'!$G$146:$G$151)</f>
        <v>1</v>
      </c>
      <c r="I148" s="75">
        <f xml:space="preserve"> 'Data - Overview'!$G148 - 100</f>
        <v>1.1690692949687786</v>
      </c>
      <c r="J148" s="72" t="str">
        <f>"" &amp;TEXT('Data - Overview'!$C148,"0")&amp;" "</f>
        <v xml:space="preserve">40k - 60k </v>
      </c>
      <c r="K148" s="72" t="str">
        <f>"Index: "&amp;TEXT('Data - Overview'!$G148,"0")&amp;""</f>
        <v>Index: 101</v>
      </c>
      <c r="L148" s="72" t="str">
        <f>'Data - Overview'!$J148&amp;CHAR(10)&amp;'Data - Overview'!$K148</f>
        <v>40k - 60k 
Index: 101</v>
      </c>
      <c r="M148" s="72">
        <v>3</v>
      </c>
    </row>
    <row r="149" spans="1:13">
      <c r="A149" s="86" t="s">
        <v>190</v>
      </c>
      <c r="B149" s="1" t="str">
        <f>INDEX('Data - Knowledge'!$D:$D,MATCH('Data - Overview'!$A149,'Data - Knowledge'!$A:$A,0))</f>
        <v>£60,000-£80,000</v>
      </c>
      <c r="C149" s="1" t="s">
        <v>191</v>
      </c>
      <c r="D149" s="68">
        <f>INDEX('Data - Knowledge'!$E:$E,MATCH('Data - Overview'!$A149,'Data - Knowledge'!$A:$A,0))</f>
        <v>0.13616897642950679</v>
      </c>
      <c r="E149" s="69">
        <f>RANK('Data - Overview'!$D149,'Data - Overview'!$D$146:$D$151)</f>
        <v>4</v>
      </c>
      <c r="F149" s="68">
        <f>INDEX('Data - Knowledge'!$G:$G,MATCH('Data - Overview'!$A149,'Data - Knowledge'!$A:$A,0))</f>
        <v>0.13563147018979493</v>
      </c>
      <c r="G149" s="70">
        <f>INDEX('Data - Knowledge'!$J:$J,MATCH('Data - Overview'!$A149,'Data - Knowledge'!$A:$A,0))</f>
        <v>100.39629905873593</v>
      </c>
      <c r="H149" s="70">
        <f>RANK('Data - Overview'!$G149,'Data - Overview'!$G$146:$G$151)</f>
        <v>3</v>
      </c>
      <c r="I149" s="70">
        <f xml:space="preserve"> 'Data - Overview'!$G149 - 100</f>
        <v>0.3962990587359343</v>
      </c>
      <c r="J149" s="1" t="str">
        <f>"" &amp;TEXT('Data - Overview'!$C149,"0")&amp;" "</f>
        <v xml:space="preserve">60k - 80k </v>
      </c>
      <c r="K149" s="1" t="str">
        <f>"Index: "&amp;TEXT('Data - Overview'!$G149,"0")&amp;""</f>
        <v>Index: 100</v>
      </c>
      <c r="L149" s="1" t="str">
        <f>'Data - Overview'!$J149&amp;CHAR(10)&amp;'Data - Overview'!$K149</f>
        <v>60k - 80k 
Index: 100</v>
      </c>
      <c r="M149" s="1">
        <v>4</v>
      </c>
    </row>
    <row r="150" spans="1:13">
      <c r="A150" s="56" t="s">
        <v>192</v>
      </c>
      <c r="B150" s="72" t="str">
        <f>INDEX('Data - Knowledge'!$D:$D,MATCH('Data - Overview'!$A150,'Data - Knowledge'!$A:$A,0))</f>
        <v>£80,000-£100,000</v>
      </c>
      <c r="C150" s="72" t="s">
        <v>193</v>
      </c>
      <c r="D150" s="84">
        <f>INDEX('Data - Knowledge'!$E:$E,MATCH('Data - Overview'!$A150,'Data - Knowledge'!$A:$A,0))</f>
        <v>6.6214480576167606E-2</v>
      </c>
      <c r="E150" s="85">
        <f>RANK('Data - Overview'!$D150,'Data - Overview'!$D$146:$D$151)</f>
        <v>6</v>
      </c>
      <c r="F150" s="84">
        <f>INDEX('Data - Knowledge'!$G:$G,MATCH('Data - Overview'!$A150,'Data - Knowledge'!$A:$A,0))</f>
        <v>6.6224926425935443E-2</v>
      </c>
      <c r="G150" s="75">
        <f>INDEX('Data - Knowledge'!$J:$J,MATCH('Data - Overview'!$A150,'Data - Knowledge'!$A:$A,0))</f>
        <v>99.984226709893704</v>
      </c>
      <c r="H150" s="75">
        <f>RANK('Data - Overview'!$G150,'Data - Overview'!$G$146:$G$151)</f>
        <v>4</v>
      </c>
      <c r="I150" s="75">
        <f xml:space="preserve"> 'Data - Overview'!$G150 - 100</f>
        <v>-1.577329010629569E-2</v>
      </c>
      <c r="J150" s="72" t="str">
        <f>"" &amp;TEXT('Data - Overview'!$C150,"0")&amp;" "</f>
        <v xml:space="preserve">80k - 100k </v>
      </c>
      <c r="K150" s="72" t="str">
        <f>"Index: "&amp;TEXT('Data - Overview'!$G150,"0")&amp;""</f>
        <v>Index: 100</v>
      </c>
      <c r="L150" s="72" t="str">
        <f>'Data - Overview'!$J150&amp;CHAR(10)&amp;'Data - Overview'!$K150</f>
        <v>80k - 100k 
Index: 100</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7.079965080750765E-2</v>
      </c>
      <c r="E151" s="115">
        <f>RANK('Data - Overview'!$D151,'Data - Overview'!$D$146:$D$151)</f>
        <v>5</v>
      </c>
      <c r="F151" s="111">
        <f>INDEX('Data - Knowledge'!$G:$G,MATCH('Data - Overview'!$A151,'Data - Knowledge'!$A:$A,0))</f>
        <v>7.2518065833331063E-2</v>
      </c>
      <c r="G151" s="112">
        <f>INDEX('Data - Knowledge'!$J:$J,MATCH('Data - Overview'!$A151,'Data - Knowledge'!$A:$A,0))</f>
        <v>97.630362853619317</v>
      </c>
      <c r="H151" s="112">
        <f>RANK('Data - Overview'!$G151,'Data - Overview'!$G$146:$G$151)</f>
        <v>6</v>
      </c>
      <c r="I151" s="112">
        <f xml:space="preserve"> 'Data - Overview'!$G151 - 100</f>
        <v>-2.3696371463806827</v>
      </c>
      <c r="J151" s="108" t="str">
        <f>"" &amp;TEXT('Data - Overview'!$C151,"0")&amp;" "</f>
        <v xml:space="preserve">100k+ </v>
      </c>
      <c r="K151" s="108" t="str">
        <f>"Index: "&amp;TEXT('Data - Overview'!$G151,"0")&amp;""</f>
        <v>Index: 98</v>
      </c>
      <c r="L151" s="108" t="str">
        <f>'Data - Overview'!$J151&amp;CHAR(10)&amp;'Data - Overview'!$K151</f>
        <v>100k+ 
Index: 98</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0.33211703404626797</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FC7F5-949C-4C0D-AD53-E8F5C63D12D0}">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18328</v>
      </c>
      <c r="K2" s="123">
        <f>'Input Sheet'!B8</f>
        <v>156</v>
      </c>
      <c r="L2" s="123">
        <f>'Input Sheet'!B9</f>
        <v>1268</v>
      </c>
      <c r="M2" s="123">
        <f>'Input Sheet'!B10</f>
        <v>530</v>
      </c>
      <c r="N2" s="123">
        <f>'Input Sheet'!B11</f>
        <v>1641</v>
      </c>
      <c r="O2" s="123">
        <f>'Input Sheet'!B12</f>
        <v>786</v>
      </c>
      <c r="P2" s="123">
        <f>'Input Sheet'!B13</f>
        <v>457</v>
      </c>
      <c r="Q2" s="123">
        <f>'Input Sheet'!B14</f>
        <v>252</v>
      </c>
      <c r="R2" s="123">
        <f>'Input Sheet'!B15</f>
        <v>0</v>
      </c>
      <c r="S2" s="123">
        <f>'Input Sheet'!B16</f>
        <v>899</v>
      </c>
      <c r="T2" s="123">
        <f>'Input Sheet'!B17</f>
        <v>1147</v>
      </c>
      <c r="U2" s="123">
        <f>'Input Sheet'!B18</f>
        <v>40</v>
      </c>
      <c r="V2" s="123">
        <f>'Input Sheet'!B19</f>
        <v>225</v>
      </c>
      <c r="W2" s="123">
        <f>'Input Sheet'!B20</f>
        <v>15</v>
      </c>
      <c r="X2" s="123">
        <f>'Input Sheet'!B21</f>
        <v>1956</v>
      </c>
      <c r="Y2" s="123">
        <f>'Input Sheet'!B22</f>
        <v>432</v>
      </c>
      <c r="Z2" s="123">
        <f>'Input Sheet'!B23</f>
        <v>1599</v>
      </c>
      <c r="AA2" s="123">
        <f>'Input Sheet'!B24</f>
        <v>1363</v>
      </c>
      <c r="AB2" s="123">
        <f>'Input Sheet'!B25</f>
        <v>1</v>
      </c>
      <c r="AC2" s="123">
        <f>'Input Sheet'!B26</f>
        <v>1555</v>
      </c>
      <c r="AD2" s="123">
        <f>'Input Sheet'!B27</f>
        <v>1652</v>
      </c>
      <c r="AE2" s="123">
        <f>'Input Sheet'!B28</f>
        <v>517</v>
      </c>
      <c r="AF2" s="123">
        <f>'Input Sheet'!B29</f>
        <v>0</v>
      </c>
      <c r="AG2" s="123">
        <f>'Input Sheet'!B30</f>
        <v>624</v>
      </c>
      <c r="AH2" s="123">
        <f>'Input Sheet'!B31</f>
        <v>468</v>
      </c>
      <c r="AI2" s="123">
        <f>'Input Sheet'!B32</f>
        <v>745</v>
      </c>
      <c r="AJ2" s="123">
        <f>'Input Sheet'!B32</f>
        <v>745</v>
      </c>
      <c r="AK2" s="123">
        <f>'Input Sheet'!B32</f>
        <v>745</v>
      </c>
      <c r="AL2" s="123">
        <f>'Input Sheet'!B32</f>
        <v>745</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8.511567001309471E-3</v>
      </c>
      <c r="L4" s="126">
        <f t="shared" si="0"/>
        <v>6.9183762549105188E-2</v>
      </c>
      <c r="M4" s="126">
        <f t="shared" si="0"/>
        <v>2.8917503273679614E-2</v>
      </c>
      <c r="N4" s="126">
        <f t="shared" si="0"/>
        <v>8.9535137494543865E-2</v>
      </c>
      <c r="O4" s="126">
        <f t="shared" si="0"/>
        <v>4.2885202968136187E-2</v>
      </c>
      <c r="P4" s="126">
        <f t="shared" si="0"/>
        <v>2.4934526407682234E-2</v>
      </c>
      <c r="Q4" s="126">
        <f t="shared" si="0"/>
        <v>1.3749454386730685E-2</v>
      </c>
      <c r="R4" s="126">
        <f t="shared" si="0"/>
        <v>0</v>
      </c>
      <c r="S4" s="126">
        <f t="shared" si="0"/>
        <v>4.9050632911392403E-2</v>
      </c>
      <c r="T4" s="126">
        <f t="shared" si="0"/>
        <v>6.2581841990397208E-2</v>
      </c>
      <c r="U4" s="126">
        <f t="shared" si="0"/>
        <v>2.1824530772588391E-3</v>
      </c>
      <c r="V4" s="126">
        <f t="shared" si="0"/>
        <v>1.227629855958097E-2</v>
      </c>
      <c r="W4" s="126">
        <f t="shared" si="0"/>
        <v>8.1841990397206455E-4</v>
      </c>
      <c r="X4" s="126">
        <f t="shared" si="0"/>
        <v>0.10672195547795722</v>
      </c>
      <c r="Y4" s="126">
        <f t="shared" si="0"/>
        <v>2.3570493234395459E-2</v>
      </c>
      <c r="Z4" s="126">
        <f t="shared" si="0"/>
        <v>8.7243561763422087E-2</v>
      </c>
      <c r="AA4" s="126">
        <f t="shared" si="0"/>
        <v>7.4367088607594931E-2</v>
      </c>
      <c r="AB4" s="126">
        <f t="shared" si="0"/>
        <v>5.4561326931470972E-5</v>
      </c>
      <c r="AC4" s="126">
        <f t="shared" si="0"/>
        <v>8.4842863378437369E-2</v>
      </c>
      <c r="AD4" s="126">
        <f t="shared" si="0"/>
        <v>9.0135312090790051E-2</v>
      </c>
      <c r="AE4" s="126">
        <f t="shared" si="0"/>
        <v>2.8208206023570492E-2</v>
      </c>
      <c r="AF4" s="126">
        <f t="shared" si="0"/>
        <v>0</v>
      </c>
      <c r="AG4" s="126">
        <f t="shared" si="0"/>
        <v>3.4046268005237884E-2</v>
      </c>
      <c r="AH4" s="126">
        <f t="shared" si="0"/>
        <v>2.5534701003928417E-2</v>
      </c>
      <c r="AI4" s="126">
        <f t="shared" si="0"/>
        <v>4.0648188563945878E-2</v>
      </c>
      <c r="AJ4" s="126">
        <f t="shared" si="0"/>
        <v>4.0648188563945878E-2</v>
      </c>
      <c r="AK4" s="126">
        <f t="shared" si="0"/>
        <v>4.0648188563945878E-2</v>
      </c>
      <c r="AL4" s="126">
        <f t="shared" si="0"/>
        <v>4.0648188563945878E-2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0.13119423832387606</v>
      </c>
      <c r="F9" s="128">
        <f t="shared" ref="F9:F72" si="2">SUMPRODUCT($K$2:$AI$2,$K9:$AI9)</f>
        <v>2404.5280000000002</v>
      </c>
      <c r="G9" s="122">
        <f t="shared" ref="G9:G72" si="3">SUMPRODUCT($K$3:$AI$3,$K9:$AI9)/$J$3</f>
        <v>0.13195794393807411</v>
      </c>
      <c r="H9" s="128">
        <f t="shared" ref="H9:H72" si="4">SUMPRODUCT($K$3:$AI$3,$K9:$AI9)</f>
        <v>48022.00299999999</v>
      </c>
      <c r="I9" s="122">
        <f t="shared" ref="I9:I72" si="5">CORREL($K$4:$AI$4,$K9:$AI9)</f>
        <v>-0.32489225702285751</v>
      </c>
      <c r="J9" s="128">
        <f>$E9/$G9*100</f>
        <v>99.421250747468108</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7.3234941073766924E-3</v>
      </c>
      <c r="F10" s="128">
        <f t="shared" si="2"/>
        <v>134.22500000000002</v>
      </c>
      <c r="G10" s="122">
        <f t="shared" si="3"/>
        <v>7.4471984150319172E-3</v>
      </c>
      <c r="H10" s="128">
        <f t="shared" si="4"/>
        <v>2710.1770000000001</v>
      </c>
      <c r="I10" s="122">
        <f t="shared" si="5"/>
        <v>-0.11396201772675207</v>
      </c>
      <c r="J10" s="128">
        <f t="shared" ref="J10:J73" si="6">$E10/$G10*100</f>
        <v>98.33891484070665</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1.915249890877346E-2</v>
      </c>
      <c r="F11" s="128">
        <f t="shared" si="2"/>
        <v>351.02699999999999</v>
      </c>
      <c r="G11" s="122">
        <f t="shared" si="3"/>
        <v>1.9397602213679418E-2</v>
      </c>
      <c r="H11" s="128">
        <f t="shared" si="4"/>
        <v>7059.1559999999999</v>
      </c>
      <c r="I11" s="122">
        <f t="shared" si="5"/>
        <v>5.5331208380448901E-2</v>
      </c>
      <c r="J11" s="128">
        <f t="shared" si="6"/>
        <v>98.736424728139298</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2.1922140986468792E-2</v>
      </c>
      <c r="F12" s="128">
        <f t="shared" si="2"/>
        <v>401.78900000000004</v>
      </c>
      <c r="G12" s="122">
        <f t="shared" si="3"/>
        <v>2.2015308351583728E-2</v>
      </c>
      <c r="H12" s="128">
        <f t="shared" si="4"/>
        <v>8011.7889999999989</v>
      </c>
      <c r="I12" s="122">
        <f t="shared" si="5"/>
        <v>0.13285639987725048</v>
      </c>
      <c r="J12" s="128">
        <f t="shared" si="6"/>
        <v>99.576806449280397</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2.0522861195984281E-2</v>
      </c>
      <c r="F13" s="128">
        <f t="shared" si="2"/>
        <v>376.14299999999992</v>
      </c>
      <c r="G13" s="122">
        <f t="shared" si="3"/>
        <v>2.0452207771509592E-2</v>
      </c>
      <c r="H13" s="128">
        <f t="shared" si="4"/>
        <v>7442.9469999999992</v>
      </c>
      <c r="I13" s="122">
        <f t="shared" si="5"/>
        <v>0.26586548218524297</v>
      </c>
      <c r="J13" s="128">
        <f t="shared" si="6"/>
        <v>100.34545622293703</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2.0685563072893935E-2</v>
      </c>
      <c r="F14" s="128">
        <f t="shared" si="2"/>
        <v>379.125</v>
      </c>
      <c r="G14" s="122">
        <f t="shared" si="3"/>
        <v>2.0993542519077053E-2</v>
      </c>
      <c r="H14" s="128">
        <f t="shared" si="4"/>
        <v>7639.9490000000023</v>
      </c>
      <c r="I14" s="122">
        <f t="shared" si="5"/>
        <v>1.3725669438443208E-2</v>
      </c>
      <c r="J14" s="128">
        <f t="shared" si="6"/>
        <v>98.532980101365681</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5.2318310781318197E-3</v>
      </c>
      <c r="F15" s="128">
        <f t="shared" si="2"/>
        <v>95.888999999999996</v>
      </c>
      <c r="G15" s="122">
        <f t="shared" si="3"/>
        <v>5.3691865497542046E-3</v>
      </c>
      <c r="H15" s="128">
        <f t="shared" si="4"/>
        <v>1953.9490000000003</v>
      </c>
      <c r="I15" s="122">
        <f t="shared" si="5"/>
        <v>-4.9910859288734719E-2</v>
      </c>
      <c r="J15" s="128">
        <f t="shared" si="6"/>
        <v>97.441782468357843</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4.0045667830641639E-2</v>
      </c>
      <c r="F16" s="128">
        <f t="shared" si="2"/>
        <v>733.95699999999999</v>
      </c>
      <c r="G16" s="122">
        <f t="shared" si="3"/>
        <v>3.980253023337612E-2</v>
      </c>
      <c r="H16" s="128">
        <f t="shared" si="4"/>
        <v>14484.897000000004</v>
      </c>
      <c r="I16" s="122">
        <f t="shared" si="5"/>
        <v>0.29623127190797682</v>
      </c>
      <c r="J16" s="128">
        <f t="shared" si="6"/>
        <v>100.61085965098178</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9.2849192492361413E-3</v>
      </c>
      <c r="F17" s="128">
        <f t="shared" si="2"/>
        <v>170.17400000000001</v>
      </c>
      <c r="G17" s="122">
        <f t="shared" si="3"/>
        <v>9.5350119119914038E-3</v>
      </c>
      <c r="H17" s="128">
        <f t="shared" si="4"/>
        <v>3469.9719999999998</v>
      </c>
      <c r="I17" s="122">
        <f t="shared" si="5"/>
        <v>-0.13489629162664102</v>
      </c>
      <c r="J17" s="128">
        <f t="shared" si="6"/>
        <v>97.377112214818098</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1.4845100392841551E-2</v>
      </c>
      <c r="F18" s="128">
        <f t="shared" si="2"/>
        <v>272.08099999999996</v>
      </c>
      <c r="G18" s="122">
        <f t="shared" si="3"/>
        <v>1.4813626109106694E-2</v>
      </c>
      <c r="H18" s="128">
        <f t="shared" si="4"/>
        <v>5390.9599999999991</v>
      </c>
      <c r="I18" s="122">
        <f t="shared" si="5"/>
        <v>-0.3055684901782123</v>
      </c>
      <c r="J18" s="128">
        <f t="shared" si="6"/>
        <v>100.21246846317734</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1.1278044522042776E-2</v>
      </c>
      <c r="F19" s="128">
        <f t="shared" si="2"/>
        <v>206.70400000000001</v>
      </c>
      <c r="G19" s="122">
        <f t="shared" si="3"/>
        <v>1.1359522311283555E-2</v>
      </c>
      <c r="H19" s="128">
        <f t="shared" si="4"/>
        <v>4133.9459999999999</v>
      </c>
      <c r="I19" s="122">
        <f t="shared" si="5"/>
        <v>-0.13266583176724731</v>
      </c>
      <c r="J19" s="128">
        <f t="shared" si="6"/>
        <v>99.282735778776143</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0.1802169358358795</v>
      </c>
      <c r="F20" s="128">
        <f t="shared" si="2"/>
        <v>3303.0159999999996</v>
      </c>
      <c r="G20" s="122">
        <f t="shared" si="3"/>
        <v>0.18106462427078551</v>
      </c>
      <c r="H20" s="128">
        <f t="shared" si="4"/>
        <v>65892.856999999989</v>
      </c>
      <c r="I20" s="122">
        <f t="shared" si="5"/>
        <v>0.23081715048673615</v>
      </c>
      <c r="J20" s="128">
        <f t="shared" si="6"/>
        <v>99.531831003256457</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3.0513967699694459E-3</v>
      </c>
      <c r="F21" s="128">
        <f t="shared" si="2"/>
        <v>55.926000000000002</v>
      </c>
      <c r="G21" s="122">
        <f t="shared" si="3"/>
        <v>3.0593483714782678E-3</v>
      </c>
      <c r="H21" s="128">
        <f t="shared" si="4"/>
        <v>1113.3549999999998</v>
      </c>
      <c r="I21" s="122">
        <f t="shared" si="5"/>
        <v>-0.12713607303701496</v>
      </c>
      <c r="J21" s="128">
        <f t="shared" si="6"/>
        <v>99.740088393235865</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2.8607594936708863E-2</v>
      </c>
      <c r="F22" s="128">
        <f t="shared" si="2"/>
        <v>524.32000000000005</v>
      </c>
      <c r="G22" s="122">
        <f t="shared" si="3"/>
        <v>2.9532610278660908E-2</v>
      </c>
      <c r="H22" s="128">
        <f t="shared" si="4"/>
        <v>10747.477999999999</v>
      </c>
      <c r="I22" s="122">
        <f t="shared" si="5"/>
        <v>-0.10333709575103391</v>
      </c>
      <c r="J22" s="128">
        <f t="shared" si="6"/>
        <v>96.867817191830056</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9.2012821911828926E-2</v>
      </c>
      <c r="F23" s="128">
        <f t="shared" si="2"/>
        <v>1686.4110000000005</v>
      </c>
      <c r="G23" s="122">
        <f t="shared" si="3"/>
        <v>9.3054393972285043E-2</v>
      </c>
      <c r="H23" s="128">
        <f t="shared" si="4"/>
        <v>33864.262000000002</v>
      </c>
      <c r="I23" s="122">
        <f t="shared" si="5"/>
        <v>8.5503247983026706E-2</v>
      </c>
      <c r="J23" s="128">
        <f t="shared" si="6"/>
        <v>98.880684709239702</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2.6790157136621567E-2</v>
      </c>
      <c r="F24" s="128">
        <f t="shared" si="2"/>
        <v>491.0100000000001</v>
      </c>
      <c r="G24" s="122">
        <f t="shared" si="3"/>
        <v>2.6724084205551241E-2</v>
      </c>
      <c r="H24" s="128">
        <f t="shared" si="4"/>
        <v>9725.4020000000019</v>
      </c>
      <c r="I24" s="122">
        <f t="shared" si="5"/>
        <v>0.25758348906685397</v>
      </c>
      <c r="J24" s="128">
        <f t="shared" si="6"/>
        <v>100.24724114234232</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1.1119598428633784E-2</v>
      </c>
      <c r="F25" s="128">
        <f t="shared" si="2"/>
        <v>203.8</v>
      </c>
      <c r="G25" s="122">
        <f t="shared" si="3"/>
        <v>1.1111148359937239E-2</v>
      </c>
      <c r="H25" s="128">
        <f t="shared" si="4"/>
        <v>4043.5580000000004</v>
      </c>
      <c r="I25" s="122">
        <f t="shared" si="5"/>
        <v>0.45845824131544644</v>
      </c>
      <c r="J25" s="128">
        <f t="shared" si="6"/>
        <v>100.0760503633181</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5.1782518550851156E-3</v>
      </c>
      <c r="F26" s="128">
        <f t="shared" si="2"/>
        <v>94.906999999999996</v>
      </c>
      <c r="G26" s="122">
        <f t="shared" si="3"/>
        <v>5.1785232428095268E-3</v>
      </c>
      <c r="H26" s="128">
        <f t="shared" si="4"/>
        <v>1884.5630000000001</v>
      </c>
      <c r="I26" s="122">
        <f t="shared" si="5"/>
        <v>0.49057962198403654</v>
      </c>
      <c r="J26" s="128">
        <f t="shared" si="6"/>
        <v>99.994759360696349</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1.0170231340026188E-3</v>
      </c>
      <c r="F27" s="128">
        <f t="shared" si="2"/>
        <v>18.639999999999997</v>
      </c>
      <c r="G27" s="122">
        <f t="shared" si="3"/>
        <v>1.0297044122455821E-3</v>
      </c>
      <c r="H27" s="128">
        <f t="shared" si="4"/>
        <v>374.72899999999998</v>
      </c>
      <c r="I27" s="122">
        <f t="shared" si="5"/>
        <v>-0.19376621588198586</v>
      </c>
      <c r="J27" s="128">
        <f t="shared" si="6"/>
        <v>98.768454510619421</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1.1112614578786557E-2</v>
      </c>
      <c r="F28" s="128">
        <f t="shared" si="2"/>
        <v>203.67200000000003</v>
      </c>
      <c r="G28" s="122">
        <f t="shared" si="3"/>
        <v>1.1206372846704902E-2</v>
      </c>
      <c r="H28" s="128">
        <f t="shared" si="4"/>
        <v>4078.2120000000009</v>
      </c>
      <c r="I28" s="122">
        <f t="shared" si="5"/>
        <v>0.24541109700750796</v>
      </c>
      <c r="J28" s="128">
        <f t="shared" si="6"/>
        <v>99.163348665969892</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7.3105085115670008E-3</v>
      </c>
      <c r="F29" s="128">
        <f t="shared" si="2"/>
        <v>133.98699999999999</v>
      </c>
      <c r="G29" s="122">
        <f t="shared" si="3"/>
        <v>7.3426009634011951E-3</v>
      </c>
      <c r="H29" s="128">
        <f t="shared" si="4"/>
        <v>2672.1119999999996</v>
      </c>
      <c r="I29" s="122">
        <f t="shared" si="5"/>
        <v>0.4308096999277114</v>
      </c>
      <c r="J29" s="128">
        <f t="shared" si="6"/>
        <v>99.562928014280544</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8.511567001309472E-6</v>
      </c>
      <c r="F30" s="128">
        <f t="shared" si="2"/>
        <v>0.156</v>
      </c>
      <c r="G30" s="122">
        <f t="shared" si="3"/>
        <v>1.4852206122791061E-5</v>
      </c>
      <c r="H30" s="128">
        <f t="shared" si="4"/>
        <v>5.4050000000000002</v>
      </c>
      <c r="I30" s="122">
        <f t="shared" si="5"/>
        <v>-0.19376621588198589</v>
      </c>
      <c r="J30" s="128">
        <f t="shared" si="6"/>
        <v>57.308435736346752</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9.6956569183762557E-3</v>
      </c>
      <c r="F31" s="128">
        <f t="shared" si="2"/>
        <v>177.70200000000003</v>
      </c>
      <c r="G31" s="122">
        <f t="shared" si="3"/>
        <v>9.6749139231532277E-3</v>
      </c>
      <c r="H31" s="128">
        <f t="shared" si="4"/>
        <v>3520.8849999999998</v>
      </c>
      <c r="I31" s="122">
        <f t="shared" si="5"/>
        <v>0.55169172704163161</v>
      </c>
      <c r="J31" s="128">
        <f t="shared" si="6"/>
        <v>100.21439979092102</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1.5811927106067217E-2</v>
      </c>
      <c r="F32" s="128">
        <f t="shared" si="2"/>
        <v>289.80099999999999</v>
      </c>
      <c r="G32" s="122">
        <f t="shared" si="3"/>
        <v>1.5997474712779493E-2</v>
      </c>
      <c r="H32" s="128">
        <f t="shared" si="4"/>
        <v>5821.7849999999999</v>
      </c>
      <c r="I32" s="122">
        <f t="shared" si="5"/>
        <v>0.20456931771379253</v>
      </c>
      <c r="J32" s="128">
        <f t="shared" si="6"/>
        <v>98.840144397515118</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7.9863051069402006E-3</v>
      </c>
      <c r="F33" s="128">
        <f t="shared" si="2"/>
        <v>146.37299999999999</v>
      </c>
      <c r="G33" s="122">
        <f t="shared" si="3"/>
        <v>8.0094938708888518E-3</v>
      </c>
      <c r="H33" s="128">
        <f t="shared" si="4"/>
        <v>2914.8070000000002</v>
      </c>
      <c r="I33" s="122">
        <f t="shared" si="5"/>
        <v>-1.6854491331570028E-2</v>
      </c>
      <c r="J33" s="128">
        <f t="shared" si="6"/>
        <v>99.710484029047919</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6.2798013967699684E-2</v>
      </c>
      <c r="F34" s="128">
        <f t="shared" si="2"/>
        <v>1150.9619999999998</v>
      </c>
      <c r="G34" s="122">
        <f t="shared" si="3"/>
        <v>6.2836037689705679E-2</v>
      </c>
      <c r="H34" s="128">
        <f t="shared" si="4"/>
        <v>22867.228000000003</v>
      </c>
      <c r="I34" s="122">
        <f t="shared" si="5"/>
        <v>8.0391372910370518E-2</v>
      </c>
      <c r="J34" s="128">
        <f t="shared" si="6"/>
        <v>99.939487397035194</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1.0235704932343953E-3</v>
      </c>
      <c r="F35" s="128">
        <f t="shared" si="2"/>
        <v>18.759999999999998</v>
      </c>
      <c r="G35" s="122">
        <f t="shared" si="3"/>
        <v>1.0251237225866194E-3</v>
      </c>
      <c r="H35" s="128">
        <f t="shared" si="4"/>
        <v>373.06199999999995</v>
      </c>
      <c r="I35" s="122">
        <f t="shared" si="5"/>
        <v>-0.10110008824227817</v>
      </c>
      <c r="J35" s="128">
        <f t="shared" si="6"/>
        <v>99.848483717818468</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1E-3</v>
      </c>
      <c r="F36" s="128">
        <f t="shared" si="2"/>
        <v>18.327999999999999</v>
      </c>
      <c r="G36" s="122">
        <f t="shared" si="3"/>
        <v>1E-3</v>
      </c>
      <c r="H36" s="128">
        <f t="shared" si="4"/>
        <v>363.91899999999998</v>
      </c>
      <c r="I36" s="122">
        <f t="shared" si="5"/>
        <v>-0.24614272280877739</v>
      </c>
      <c r="J36" s="128">
        <f t="shared" si="6"/>
        <v>100</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4.5646224356176338E-2</v>
      </c>
      <c r="F37" s="128">
        <f t="shared" si="2"/>
        <v>836.60399999999993</v>
      </c>
      <c r="G37" s="122">
        <f t="shared" si="3"/>
        <v>4.5894671616486096E-2</v>
      </c>
      <c r="H37" s="128">
        <f t="shared" si="4"/>
        <v>16701.943000000003</v>
      </c>
      <c r="I37" s="122">
        <f t="shared" si="5"/>
        <v>-0.25212898237251169</v>
      </c>
      <c r="J37" s="128">
        <f t="shared" si="6"/>
        <v>99.458657723088464</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4.8385202968136191E-2</v>
      </c>
      <c r="F38" s="128">
        <f t="shared" si="2"/>
        <v>886.80400000000009</v>
      </c>
      <c r="G38" s="122">
        <f t="shared" si="3"/>
        <v>4.8949653631714767E-2</v>
      </c>
      <c r="H38" s="128">
        <f t="shared" si="4"/>
        <v>17813.709000000006</v>
      </c>
      <c r="I38" s="122">
        <f t="shared" si="5"/>
        <v>-0.34927539669828395</v>
      </c>
      <c r="J38" s="128">
        <f t="shared" si="6"/>
        <v>98.846875061005818</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2.6367306852902658E-3</v>
      </c>
      <c r="F39" s="128">
        <f t="shared" si="2"/>
        <v>48.325999999999993</v>
      </c>
      <c r="G39" s="122">
        <f t="shared" si="3"/>
        <v>2.7553136824403236E-3</v>
      </c>
      <c r="H39" s="128">
        <f t="shared" si="4"/>
        <v>1002.7110000000001</v>
      </c>
      <c r="I39" s="122">
        <f t="shared" si="5"/>
        <v>-0.39379164778141568</v>
      </c>
      <c r="J39" s="128">
        <f t="shared" si="6"/>
        <v>95.696207008813914</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3.0932998690528153E-3</v>
      </c>
      <c r="F40" s="128">
        <f t="shared" si="2"/>
        <v>56.693999999999996</v>
      </c>
      <c r="G40" s="122">
        <f t="shared" si="3"/>
        <v>3.0951145721987588E-3</v>
      </c>
      <c r="H40" s="128">
        <f t="shared" si="4"/>
        <v>1126.3710000000001</v>
      </c>
      <c r="I40" s="122">
        <f t="shared" si="5"/>
        <v>-0.23770747925744407</v>
      </c>
      <c r="J40" s="128">
        <f t="shared" si="6"/>
        <v>99.941368789309323</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2.9603339153208208E-3</v>
      </c>
      <c r="F41" s="128">
        <f t="shared" si="2"/>
        <v>54.257000000000005</v>
      </c>
      <c r="G41" s="122">
        <f t="shared" si="3"/>
        <v>2.9768904618884969E-3</v>
      </c>
      <c r="H41" s="128">
        <f t="shared" si="4"/>
        <v>1083.347</v>
      </c>
      <c r="I41" s="122">
        <f t="shared" si="5"/>
        <v>-0.27918381894153788</v>
      </c>
      <c r="J41" s="128">
        <f t="shared" si="6"/>
        <v>99.443830843639006</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6.7458533391532094E-3</v>
      </c>
      <c r="F42" s="128">
        <f t="shared" si="2"/>
        <v>123.63800000000002</v>
      </c>
      <c r="G42" s="122">
        <f t="shared" si="3"/>
        <v>6.8180446747765321E-3</v>
      </c>
      <c r="H42" s="128">
        <f t="shared" si="4"/>
        <v>2481.2160000000008</v>
      </c>
      <c r="I42" s="122">
        <f t="shared" si="5"/>
        <v>-0.2324819105510674</v>
      </c>
      <c r="J42" s="128">
        <f t="shared" si="6"/>
        <v>98.941172446546204</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5.8332060235704941E-3</v>
      </c>
      <c r="F43" s="128">
        <f t="shared" si="2"/>
        <v>106.91100000000002</v>
      </c>
      <c r="G43" s="122">
        <f t="shared" si="3"/>
        <v>5.8150055369464082E-3</v>
      </c>
      <c r="H43" s="128">
        <f t="shared" si="4"/>
        <v>2116.1909999999998</v>
      </c>
      <c r="I43" s="122">
        <f t="shared" si="5"/>
        <v>0.1508594640912603</v>
      </c>
      <c r="J43" s="128">
        <f t="shared" si="6"/>
        <v>100.3129917333431</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0.19900867525098212</v>
      </c>
      <c r="F44" s="128">
        <f t="shared" si="2"/>
        <v>3647.4310000000005</v>
      </c>
      <c r="G44" s="122">
        <f t="shared" si="3"/>
        <v>0.20197106498973671</v>
      </c>
      <c r="H44" s="128">
        <f t="shared" si="4"/>
        <v>73501.107999999993</v>
      </c>
      <c r="I44" s="122">
        <f t="shared" si="5"/>
        <v>-0.3059884330738159</v>
      </c>
      <c r="J44" s="128">
        <f t="shared" si="6"/>
        <v>98.533260326718022</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0.2302008402444348</v>
      </c>
      <c r="F45" s="128">
        <f t="shared" si="2"/>
        <v>4219.121000000001</v>
      </c>
      <c r="G45" s="122">
        <f t="shared" si="3"/>
        <v>0.22995744657464984</v>
      </c>
      <c r="H45" s="128">
        <f t="shared" si="4"/>
        <v>83685.883999999991</v>
      </c>
      <c r="I45" s="122">
        <f t="shared" si="5"/>
        <v>0.10090206222523591</v>
      </c>
      <c r="J45" s="128">
        <f t="shared" si="6"/>
        <v>100.10584291720509</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0.28192907027498909</v>
      </c>
      <c r="F46" s="128">
        <f t="shared" si="2"/>
        <v>5167.1959999999999</v>
      </c>
      <c r="G46" s="122">
        <f t="shared" si="3"/>
        <v>0.28069118402721482</v>
      </c>
      <c r="H46" s="128">
        <f t="shared" si="4"/>
        <v>102148.855</v>
      </c>
      <c r="I46" s="122">
        <f t="shared" si="5"/>
        <v>0.46421254658134176</v>
      </c>
      <c r="J46" s="128">
        <f t="shared" si="6"/>
        <v>100.44101358297533</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0.29334395460497603</v>
      </c>
      <c r="F47" s="128">
        <f t="shared" si="2"/>
        <v>5376.4080000000004</v>
      </c>
      <c r="G47" s="122">
        <f t="shared" si="3"/>
        <v>0.29314241630692539</v>
      </c>
      <c r="H47" s="128">
        <f t="shared" si="4"/>
        <v>106680.09499999997</v>
      </c>
      <c r="I47" s="122">
        <f t="shared" si="5"/>
        <v>0.26583955920789243</v>
      </c>
      <c r="J47" s="128">
        <f t="shared" si="6"/>
        <v>100.06875098479082</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0.40999383457005673</v>
      </c>
      <c r="F48" s="128">
        <f t="shared" si="2"/>
        <v>7514.3669999999993</v>
      </c>
      <c r="G48" s="122">
        <f t="shared" si="3"/>
        <v>0.41125364985065355</v>
      </c>
      <c r="H48" s="128">
        <f t="shared" si="4"/>
        <v>149663.01699999999</v>
      </c>
      <c r="I48" s="122">
        <f t="shared" si="5"/>
        <v>-2.0787174164213361E-3</v>
      </c>
      <c r="J48" s="128">
        <f t="shared" si="6"/>
        <v>99.693664656580111</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4.474945438673069E-2</v>
      </c>
      <c r="F49" s="128">
        <f t="shared" si="2"/>
        <v>820.16800000000012</v>
      </c>
      <c r="G49" s="122">
        <f t="shared" si="3"/>
        <v>4.4457305059642391E-2</v>
      </c>
      <c r="H49" s="128">
        <f t="shared" si="4"/>
        <v>16178.857999999998</v>
      </c>
      <c r="I49" s="122">
        <f t="shared" si="5"/>
        <v>0.14145636076435869</v>
      </c>
      <c r="J49" s="128">
        <f t="shared" si="6"/>
        <v>100.65714583170609</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1.8083969882147537E-2</v>
      </c>
      <c r="F50" s="128">
        <f t="shared" si="2"/>
        <v>331.44300000000004</v>
      </c>
      <c r="G50" s="122">
        <f t="shared" si="3"/>
        <v>1.7840409541683727E-2</v>
      </c>
      <c r="H50" s="128">
        <f t="shared" si="4"/>
        <v>6492.4640000000009</v>
      </c>
      <c r="I50" s="122">
        <f t="shared" si="5"/>
        <v>0.43310939748872057</v>
      </c>
      <c r="J50" s="128">
        <f t="shared" si="6"/>
        <v>101.36521720476617</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0.21715048013967705</v>
      </c>
      <c r="F51" s="128">
        <f t="shared" si="2"/>
        <v>3979.9340000000011</v>
      </c>
      <c r="G51" s="122">
        <f t="shared" si="3"/>
        <v>0.21756125401531659</v>
      </c>
      <c r="H51" s="128">
        <f t="shared" si="4"/>
        <v>79174.673999999999</v>
      </c>
      <c r="I51" s="122">
        <f t="shared" si="5"/>
        <v>0.32295782046362576</v>
      </c>
      <c r="J51" s="128">
        <f t="shared" si="6"/>
        <v>99.811191621642976</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0.1667902116979485</v>
      </c>
      <c r="F52" s="128">
        <f t="shared" si="2"/>
        <v>3056.931</v>
      </c>
      <c r="G52" s="122">
        <f t="shared" si="3"/>
        <v>0.16805203630478208</v>
      </c>
      <c r="H52" s="128">
        <f t="shared" si="4"/>
        <v>61157.328999999991</v>
      </c>
      <c r="I52" s="122">
        <f t="shared" si="5"/>
        <v>6.3237571428480563E-2</v>
      </c>
      <c r="J52" s="128">
        <f t="shared" si="6"/>
        <v>99.249146493800822</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7.7472992143168926E-2</v>
      </c>
      <c r="F53" s="128">
        <f t="shared" si="2"/>
        <v>1419.925</v>
      </c>
      <c r="G53" s="122">
        <f t="shared" si="3"/>
        <v>7.8577958281925375E-2</v>
      </c>
      <c r="H53" s="128">
        <f t="shared" si="4"/>
        <v>28596.012000000002</v>
      </c>
      <c r="I53" s="122">
        <f t="shared" si="5"/>
        <v>0.17869799712197235</v>
      </c>
      <c r="J53" s="128">
        <f t="shared" si="6"/>
        <v>98.593796322892473</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3.4114360541248362E-2</v>
      </c>
      <c r="F54" s="128">
        <f t="shared" si="2"/>
        <v>625.24799999999993</v>
      </c>
      <c r="G54" s="122">
        <f t="shared" si="3"/>
        <v>3.5482263910375664E-2</v>
      </c>
      <c r="H54" s="128">
        <f t="shared" si="4"/>
        <v>12912.67</v>
      </c>
      <c r="I54" s="122">
        <f t="shared" si="5"/>
        <v>-0.37968256777211817</v>
      </c>
      <c r="J54" s="128">
        <f t="shared" si="6"/>
        <v>96.144824995996657</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0.17951216717590579</v>
      </c>
      <c r="F55" s="128">
        <f t="shared" si="2"/>
        <v>3290.0990000000011</v>
      </c>
      <c r="G55" s="122">
        <f t="shared" si="3"/>
        <v>0.18060289789760908</v>
      </c>
      <c r="H55" s="128">
        <f t="shared" si="4"/>
        <v>65724.826000000001</v>
      </c>
      <c r="I55" s="122">
        <f t="shared" si="5"/>
        <v>0.13499157439754433</v>
      </c>
      <c r="J55" s="128">
        <f t="shared" si="6"/>
        <v>99.396061339878571</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0.22885644914884329</v>
      </c>
      <c r="F56" s="128">
        <f t="shared" si="2"/>
        <v>4194.4809999999998</v>
      </c>
      <c r="G56" s="122">
        <f t="shared" si="3"/>
        <v>0.23172886823716266</v>
      </c>
      <c r="H56" s="128">
        <f t="shared" si="4"/>
        <v>84330.538</v>
      </c>
      <c r="I56" s="122">
        <f t="shared" si="5"/>
        <v>-0.13314033211217532</v>
      </c>
      <c r="J56" s="128">
        <f t="shared" si="6"/>
        <v>98.760439685322424</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0.27556476429506765</v>
      </c>
      <c r="F57" s="128">
        <f t="shared" si="2"/>
        <v>5050.5509999999995</v>
      </c>
      <c r="G57" s="122">
        <f t="shared" si="3"/>
        <v>0.27766788763433614</v>
      </c>
      <c r="H57" s="128">
        <f t="shared" si="4"/>
        <v>101048.61999999998</v>
      </c>
      <c r="I57" s="122">
        <f t="shared" si="5"/>
        <v>-4.9668358349935313E-2</v>
      </c>
      <c r="J57" s="128">
        <f t="shared" si="6"/>
        <v>99.242575957491312</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0.32010906809253598</v>
      </c>
      <c r="F58" s="128">
        <f t="shared" si="2"/>
        <v>5866.9589999999998</v>
      </c>
      <c r="G58" s="122">
        <f t="shared" si="3"/>
        <v>0.32171557407005408</v>
      </c>
      <c r="H58" s="128">
        <f t="shared" si="4"/>
        <v>117078.41</v>
      </c>
      <c r="I58" s="122">
        <f t="shared" si="5"/>
        <v>-3.8027082770040826E-2</v>
      </c>
      <c r="J58" s="128">
        <f t="shared" si="6"/>
        <v>99.500644013843015</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0.12098897861195984</v>
      </c>
      <c r="F59" s="128">
        <f t="shared" si="2"/>
        <v>2217.4859999999999</v>
      </c>
      <c r="G59" s="122">
        <f t="shared" si="3"/>
        <v>0.12351360879756206</v>
      </c>
      <c r="H59" s="128">
        <f t="shared" si="4"/>
        <v>44948.948999999986</v>
      </c>
      <c r="I59" s="122">
        <f t="shared" si="5"/>
        <v>-0.21507061407593339</v>
      </c>
      <c r="J59" s="128">
        <f t="shared" si="6"/>
        <v>97.955990266837674</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0.10688231121780881</v>
      </c>
      <c r="F60" s="128">
        <f t="shared" si="2"/>
        <v>1958.9389999999999</v>
      </c>
      <c r="G60" s="122">
        <f t="shared" si="3"/>
        <v>0.10957741695267352</v>
      </c>
      <c r="H60" s="128">
        <f t="shared" si="4"/>
        <v>39877.303999999996</v>
      </c>
      <c r="I60" s="122">
        <f t="shared" si="5"/>
        <v>-0.16900925096870817</v>
      </c>
      <c r="J60" s="128">
        <f t="shared" si="6"/>
        <v>97.540455132257108</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9.0851975120034928E-2</v>
      </c>
      <c r="F61" s="128">
        <f t="shared" si="2"/>
        <v>1665.1350000000002</v>
      </c>
      <c r="G61" s="122">
        <f t="shared" si="3"/>
        <v>9.215832094504546E-2</v>
      </c>
      <c r="H61" s="128">
        <f t="shared" si="4"/>
        <v>33538.163999999997</v>
      </c>
      <c r="I61" s="122">
        <f t="shared" si="5"/>
        <v>-0.26031875473368793</v>
      </c>
      <c r="J61" s="128">
        <f t="shared" si="6"/>
        <v>98.58249823606323</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6.3433162374508953E-2</v>
      </c>
      <c r="F62" s="128">
        <f t="shared" si="2"/>
        <v>1162.6030000000001</v>
      </c>
      <c r="G62" s="122">
        <f t="shared" si="3"/>
        <v>6.4476083963739175E-2</v>
      </c>
      <c r="H62" s="128">
        <f t="shared" si="4"/>
        <v>23464.071999999996</v>
      </c>
      <c r="I62" s="122">
        <f t="shared" si="5"/>
        <v>-0.2299341017019052</v>
      </c>
      <c r="J62" s="128">
        <f t="shared" si="6"/>
        <v>98.382467536619075</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0.10894745744216501</v>
      </c>
      <c r="F63" s="128">
        <f t="shared" si="2"/>
        <v>1996.7890000000002</v>
      </c>
      <c r="G63" s="122">
        <f t="shared" si="3"/>
        <v>0.11097722295345942</v>
      </c>
      <c r="H63" s="128">
        <f t="shared" si="4"/>
        <v>40386.720000000001</v>
      </c>
      <c r="I63" s="122">
        <f t="shared" si="5"/>
        <v>-9.6291043231482867E-2</v>
      </c>
      <c r="J63" s="128">
        <f t="shared" si="6"/>
        <v>98.171007115445988</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0.16446513531209084</v>
      </c>
      <c r="F64" s="128">
        <f t="shared" si="2"/>
        <v>3014.3170000000009</v>
      </c>
      <c r="G64" s="122">
        <f t="shared" si="3"/>
        <v>0.16594158315449314</v>
      </c>
      <c r="H64" s="128">
        <f t="shared" si="4"/>
        <v>60389.294999999991</v>
      </c>
      <c r="I64" s="122">
        <f t="shared" si="5"/>
        <v>-0.26740585146686174</v>
      </c>
      <c r="J64" s="128">
        <f t="shared" si="6"/>
        <v>99.110260481830096</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0.24574394369271055</v>
      </c>
      <c r="F65" s="128">
        <f t="shared" si="2"/>
        <v>4503.994999999999</v>
      </c>
      <c r="G65" s="122">
        <f t="shared" si="3"/>
        <v>0.24836395736413874</v>
      </c>
      <c r="H65" s="128">
        <f t="shared" si="4"/>
        <v>90384.363000000012</v>
      </c>
      <c r="I65" s="122">
        <f t="shared" si="5"/>
        <v>-0.12900758539412321</v>
      </c>
      <c r="J65" s="128">
        <f t="shared" si="6"/>
        <v>98.94509102720292</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8.949394369271059E-2</v>
      </c>
      <c r="F66" s="128">
        <f t="shared" si="2"/>
        <v>1640.2449999999997</v>
      </c>
      <c r="G66" s="122">
        <f t="shared" si="3"/>
        <v>9.0552884020894758E-2</v>
      </c>
      <c r="H66" s="128">
        <f t="shared" si="4"/>
        <v>32953.915000000001</v>
      </c>
      <c r="I66" s="122">
        <f t="shared" si="5"/>
        <v>-0.29599578465166743</v>
      </c>
      <c r="J66" s="128">
        <f t="shared" si="6"/>
        <v>98.830583542828052</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8.9221518987341777E-2</v>
      </c>
      <c r="F67" s="128">
        <f t="shared" si="2"/>
        <v>1635.2520000000002</v>
      </c>
      <c r="G67" s="122">
        <f t="shared" si="3"/>
        <v>9.1317403048480544E-2</v>
      </c>
      <c r="H67" s="128">
        <f t="shared" si="4"/>
        <v>33232.137999999992</v>
      </c>
      <c r="I67" s="122">
        <f t="shared" si="5"/>
        <v>-0.24731672649939632</v>
      </c>
      <c r="J67" s="128">
        <f t="shared" si="6"/>
        <v>97.704836108812614</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0.14170029463116543</v>
      </c>
      <c r="F68" s="128">
        <f t="shared" si="2"/>
        <v>2597.0830000000001</v>
      </c>
      <c r="G68" s="122">
        <f t="shared" si="3"/>
        <v>0.14371485962535621</v>
      </c>
      <c r="H68" s="128">
        <f t="shared" si="4"/>
        <v>52300.568000000007</v>
      </c>
      <c r="I68" s="122">
        <f t="shared" si="5"/>
        <v>-5.6569452930242917E-2</v>
      </c>
      <c r="J68" s="128">
        <f t="shared" si="6"/>
        <v>98.598220810678555</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0.14228606503710173</v>
      </c>
      <c r="F69" s="128">
        <f t="shared" si="2"/>
        <v>2607.8190000000004</v>
      </c>
      <c r="G69" s="122">
        <f t="shared" si="3"/>
        <v>0.14448872139129862</v>
      </c>
      <c r="H69" s="128">
        <f t="shared" si="4"/>
        <v>52582.191000000006</v>
      </c>
      <c r="I69" s="122">
        <f t="shared" si="5"/>
        <v>-9.2288826889874193E-2</v>
      </c>
      <c r="J69" s="128">
        <f t="shared" si="6"/>
        <v>98.475551355851692</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6.1071311654299437E-2</v>
      </c>
      <c r="F70" s="128">
        <f t="shared" si="2"/>
        <v>1119.3150000000001</v>
      </c>
      <c r="G70" s="122">
        <f t="shared" si="3"/>
        <v>6.2021969174459145E-2</v>
      </c>
      <c r="H70" s="128">
        <f t="shared" si="4"/>
        <v>22570.972999999998</v>
      </c>
      <c r="I70" s="122">
        <f t="shared" si="5"/>
        <v>-1.4939348476685583E-2</v>
      </c>
      <c r="J70" s="128">
        <f t="shared" si="6"/>
        <v>98.467224545087177</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4.7462134439109564E-2</v>
      </c>
      <c r="F71" s="128">
        <f t="shared" si="2"/>
        <v>869.88600000000008</v>
      </c>
      <c r="G71" s="122">
        <f t="shared" si="3"/>
        <v>4.8369087626642195E-2</v>
      </c>
      <c r="H71" s="128">
        <f t="shared" si="4"/>
        <v>17602.43</v>
      </c>
      <c r="I71" s="122">
        <f t="shared" si="5"/>
        <v>-6.9220243215191754E-2</v>
      </c>
      <c r="J71" s="128">
        <f t="shared" si="6"/>
        <v>98.12493219939698</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3.4797140986468793E-2</v>
      </c>
      <c r="F72" s="128">
        <f t="shared" si="2"/>
        <v>637.76200000000006</v>
      </c>
      <c r="G72" s="122">
        <f t="shared" si="3"/>
        <v>3.5187484028039201E-2</v>
      </c>
      <c r="H72" s="128">
        <f t="shared" si="4"/>
        <v>12805.393999999998</v>
      </c>
      <c r="I72" s="122">
        <f t="shared" si="5"/>
        <v>2.8656669487808633E-2</v>
      </c>
      <c r="J72" s="128">
        <f t="shared" si="6"/>
        <v>98.890676465360912</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3.3258347883020511E-2</v>
      </c>
      <c r="F73" s="128">
        <f t="shared" ref="F73:F136" si="8">SUMPRODUCT($K$2:$AI$2,$K73:$AI73)</f>
        <v>609.55899999999997</v>
      </c>
      <c r="G73" s="122">
        <f t="shared" ref="G73:G136" si="9">SUMPRODUCT($K$3:$AI$3,$K73:$AI73)/$J$3</f>
        <v>3.3716524831075033E-2</v>
      </c>
      <c r="H73" s="128">
        <f t="shared" ref="H73:H136" si="10">SUMPRODUCT($K$3:$AI$3,$K73:$AI73)</f>
        <v>12270.083999999995</v>
      </c>
      <c r="I73" s="122">
        <f t="shared" ref="I73:I136" si="11">CORREL($K$4:$AI$4,$K73:$AI73)</f>
        <v>-4.0805666156833946E-2</v>
      </c>
      <c r="J73" s="128">
        <f t="shared" si="6"/>
        <v>98.641090829051763</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1.6576331296377127E-2</v>
      </c>
      <c r="F74" s="128">
        <f t="shared" si="8"/>
        <v>303.81099999999998</v>
      </c>
      <c r="G74" s="122">
        <f t="shared" si="9"/>
        <v>1.6568599056383426E-2</v>
      </c>
      <c r="H74" s="128">
        <f t="shared" si="10"/>
        <v>6029.6279999999997</v>
      </c>
      <c r="I74" s="122">
        <f t="shared" si="11"/>
        <v>-7.4199308266974226E-2</v>
      </c>
      <c r="J74" s="128">
        <f t="shared" ref="J74:J137" si="12">$E74/$G74*100</f>
        <v>100.0466680373361</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5.9756438236577905E-2</v>
      </c>
      <c r="F75" s="128">
        <f t="shared" si="8"/>
        <v>1095.2159999999999</v>
      </c>
      <c r="G75" s="122">
        <f t="shared" si="9"/>
        <v>6.0327397030657932E-2</v>
      </c>
      <c r="H75" s="128">
        <f t="shared" si="10"/>
        <v>21954.286000000004</v>
      </c>
      <c r="I75" s="122">
        <f t="shared" si="11"/>
        <v>-0.15775076911720756</v>
      </c>
      <c r="J75" s="128">
        <f t="shared" si="12"/>
        <v>99.0535663360548</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1.0710661283282409E-2</v>
      </c>
      <c r="F76" s="128">
        <f t="shared" si="8"/>
        <v>196.30500000000001</v>
      </c>
      <c r="G76" s="122">
        <f t="shared" si="9"/>
        <v>1.0618621176690419E-2</v>
      </c>
      <c r="H76" s="128">
        <f t="shared" si="10"/>
        <v>3864.3180000000007</v>
      </c>
      <c r="I76" s="122">
        <f t="shared" si="11"/>
        <v>-0.11905639534011103</v>
      </c>
      <c r="J76" s="128">
        <f t="shared" si="12"/>
        <v>100.86678020677518</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5.7394696639022254E-2</v>
      </c>
      <c r="F77" s="128">
        <f t="shared" si="8"/>
        <v>1051.9299999999998</v>
      </c>
      <c r="G77" s="122">
        <f t="shared" si="9"/>
        <v>5.8614568076962179E-2</v>
      </c>
      <c r="H77" s="128">
        <f t="shared" si="10"/>
        <v>21330.954999999998</v>
      </c>
      <c r="I77" s="122">
        <f t="shared" si="11"/>
        <v>-0.10820567478163837</v>
      </c>
      <c r="J77" s="128">
        <f t="shared" si="12"/>
        <v>97.918825510514367</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4.0144151025752951E-2</v>
      </c>
      <c r="F78" s="128">
        <f t="shared" si="8"/>
        <v>735.76200000000006</v>
      </c>
      <c r="G78" s="122">
        <f t="shared" si="9"/>
        <v>4.0910328946826079E-2</v>
      </c>
      <c r="H78" s="128">
        <f t="shared" si="10"/>
        <v>14888.046</v>
      </c>
      <c r="I78" s="122">
        <f t="shared" si="11"/>
        <v>-0.11126121087986494</v>
      </c>
      <c r="J78" s="128">
        <f t="shared" si="12"/>
        <v>98.127177314880598</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8.9364251418594512E-2</v>
      </c>
      <c r="F79" s="128">
        <f t="shared" si="8"/>
        <v>1637.8680000000002</v>
      </c>
      <c r="G79" s="122">
        <f t="shared" si="9"/>
        <v>8.9765565963854599E-2</v>
      </c>
      <c r="H79" s="128">
        <f t="shared" si="10"/>
        <v>32667.395</v>
      </c>
      <c r="I79" s="122">
        <f t="shared" si="11"/>
        <v>-0.18690298083533766</v>
      </c>
      <c r="J79" s="128">
        <f t="shared" si="12"/>
        <v>99.552930412735677</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8.4688454823221321E-2</v>
      </c>
      <c r="F80" s="128">
        <f t="shared" si="8"/>
        <v>1552.1700000000003</v>
      </c>
      <c r="G80" s="122">
        <f t="shared" si="9"/>
        <v>8.5211799878544395E-2</v>
      </c>
      <c r="H80" s="128">
        <f t="shared" si="10"/>
        <v>31010.192999999999</v>
      </c>
      <c r="I80" s="122">
        <f t="shared" si="11"/>
        <v>-7.1117033705543994E-2</v>
      </c>
      <c r="J80" s="128">
        <f t="shared" si="12"/>
        <v>99.385830300417283</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0.38539458751636846</v>
      </c>
      <c r="F81" s="128">
        <f t="shared" si="8"/>
        <v>7063.5120000000006</v>
      </c>
      <c r="G81" s="122">
        <f t="shared" si="9"/>
        <v>0.38617618755822042</v>
      </c>
      <c r="H81" s="128">
        <f t="shared" si="10"/>
        <v>140536.85200000001</v>
      </c>
      <c r="I81" s="122">
        <f t="shared" si="11"/>
        <v>-0.1466740924961232</v>
      </c>
      <c r="J81" s="128">
        <f t="shared" si="12"/>
        <v>99.797605324452036</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0.24868545395024008</v>
      </c>
      <c r="F82" s="128">
        <f t="shared" si="8"/>
        <v>4557.9070000000002</v>
      </c>
      <c r="G82" s="122">
        <f t="shared" si="9"/>
        <v>0.24947074211569054</v>
      </c>
      <c r="H82" s="128">
        <f t="shared" si="10"/>
        <v>90787.142999999982</v>
      </c>
      <c r="I82" s="122">
        <f t="shared" si="11"/>
        <v>-0.19932693197712711</v>
      </c>
      <c r="J82" s="128">
        <f t="shared" si="12"/>
        <v>99.685218331099406</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0.14355838061981668</v>
      </c>
      <c r="F83" s="128">
        <f t="shared" si="8"/>
        <v>2631.1379999999999</v>
      </c>
      <c r="G83" s="122">
        <f t="shared" si="9"/>
        <v>0.14614702447522659</v>
      </c>
      <c r="H83" s="128">
        <f t="shared" si="10"/>
        <v>53185.678999999989</v>
      </c>
      <c r="I83" s="122">
        <f t="shared" si="11"/>
        <v>-0.19511364887107627</v>
      </c>
      <c r="J83" s="128">
        <f t="shared" si="12"/>
        <v>98.228739952315138</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3.2347119161938012E-2</v>
      </c>
      <c r="F84" s="128">
        <f t="shared" si="8"/>
        <v>592.85799999999983</v>
      </c>
      <c r="G84" s="122">
        <f t="shared" si="9"/>
        <v>3.3310874123087836E-2</v>
      </c>
      <c r="H84" s="128">
        <f t="shared" si="10"/>
        <v>12122.460000000001</v>
      </c>
      <c r="I84" s="122">
        <f t="shared" si="11"/>
        <v>-0.15759041100451773</v>
      </c>
      <c r="J84" s="128">
        <f t="shared" si="12"/>
        <v>97.10678573732821</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0.13872168267132257</v>
      </c>
      <c r="F85" s="128">
        <f t="shared" si="8"/>
        <v>2542.491</v>
      </c>
      <c r="G85" s="122">
        <f t="shared" si="9"/>
        <v>0.13884388009419676</v>
      </c>
      <c r="H85" s="128">
        <f t="shared" si="10"/>
        <v>50527.925999999992</v>
      </c>
      <c r="I85" s="122">
        <f t="shared" si="11"/>
        <v>-0.37169307414879121</v>
      </c>
      <c r="J85" s="128">
        <f t="shared" si="12"/>
        <v>99.911989334501953</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0.3165881711043213</v>
      </c>
      <c r="F86" s="128">
        <f t="shared" si="8"/>
        <v>5802.4280000000008</v>
      </c>
      <c r="G86" s="122">
        <f t="shared" si="9"/>
        <v>0.31624802772045435</v>
      </c>
      <c r="H86" s="128">
        <f t="shared" si="10"/>
        <v>115088.66600000003</v>
      </c>
      <c r="I86" s="122">
        <f t="shared" si="11"/>
        <v>3.6762211963861896E-2</v>
      </c>
      <c r="J86" s="128">
        <f t="shared" si="12"/>
        <v>100.10755589096279</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0.40623434089917065</v>
      </c>
      <c r="F87" s="128">
        <f t="shared" si="8"/>
        <v>7445.4629999999997</v>
      </c>
      <c r="G87" s="122">
        <f t="shared" si="9"/>
        <v>0.40786869605599052</v>
      </c>
      <c r="H87" s="128">
        <f t="shared" si="10"/>
        <v>148431.16800000001</v>
      </c>
      <c r="I87" s="122">
        <f t="shared" si="11"/>
        <v>-0.11338938618062204</v>
      </c>
      <c r="J87" s="128">
        <f t="shared" si="12"/>
        <v>99.599293799052546</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0.42428039065910089</v>
      </c>
      <c r="F88" s="128">
        <f t="shared" si="8"/>
        <v>7776.2110000000011</v>
      </c>
      <c r="G88" s="122">
        <f t="shared" si="9"/>
        <v>0.42531022287926706</v>
      </c>
      <c r="H88" s="128">
        <f t="shared" si="10"/>
        <v>154778.47099999999</v>
      </c>
      <c r="I88" s="122">
        <f t="shared" si="11"/>
        <v>-0.29920796934633087</v>
      </c>
      <c r="J88" s="128">
        <f t="shared" si="12"/>
        <v>99.757863280784932</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4.1296377127891743E-3</v>
      </c>
      <c r="F89" s="128">
        <f t="shared" si="8"/>
        <v>75.687999999999988</v>
      </c>
      <c r="G89" s="122">
        <f t="shared" si="9"/>
        <v>4.0777975318683551E-3</v>
      </c>
      <c r="H89" s="128">
        <f t="shared" si="10"/>
        <v>1483.9879999999998</v>
      </c>
      <c r="I89" s="122">
        <f t="shared" si="11"/>
        <v>0.51730885676018068</v>
      </c>
      <c r="J89" s="128">
        <f t="shared" si="12"/>
        <v>101.27127893220992</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2.3417939764295067E-2</v>
      </c>
      <c r="F90" s="128">
        <f t="shared" si="8"/>
        <v>429.20400000000001</v>
      </c>
      <c r="G90" s="122">
        <f t="shared" si="9"/>
        <v>2.3294342971925074E-2</v>
      </c>
      <c r="H90" s="128">
        <f t="shared" si="10"/>
        <v>8477.2540000000008</v>
      </c>
      <c r="I90" s="122">
        <f t="shared" si="11"/>
        <v>0.23937192948353558</v>
      </c>
      <c r="J90" s="128">
        <f t="shared" si="12"/>
        <v>100.53058715808794</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2.4028644696639023E-2</v>
      </c>
      <c r="F91" s="128">
        <f t="shared" si="8"/>
        <v>440.39699999999999</v>
      </c>
      <c r="G91" s="122">
        <f t="shared" si="9"/>
        <v>2.4149263984567994E-2</v>
      </c>
      <c r="H91" s="128">
        <f t="shared" si="10"/>
        <v>8788.3760000000002</v>
      </c>
      <c r="I91" s="122">
        <f t="shared" si="11"/>
        <v>-0.18301448254636435</v>
      </c>
      <c r="J91" s="128">
        <f t="shared" si="12"/>
        <v>99.500526028428652</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1.2616488432998691E-2</v>
      </c>
      <c r="F92" s="128">
        <f t="shared" si="8"/>
        <v>231.23500000000001</v>
      </c>
      <c r="G92" s="122">
        <f t="shared" si="9"/>
        <v>1.2702884433074393E-2</v>
      </c>
      <c r="H92" s="128">
        <f t="shared" si="10"/>
        <v>4622.8209999999999</v>
      </c>
      <c r="I92" s="122">
        <f t="shared" si="11"/>
        <v>-0.28538606055841415</v>
      </c>
      <c r="J92" s="128">
        <f t="shared" si="12"/>
        <v>99.319871006220012</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0.93636556089044098</v>
      </c>
      <c r="F93" s="128">
        <f t="shared" si="8"/>
        <v>17161.708000000002</v>
      </c>
      <c r="G93" s="122">
        <f t="shared" si="9"/>
        <v>0.93630016294834839</v>
      </c>
      <c r="H93" s="128">
        <f t="shared" si="10"/>
        <v>340737.41899999999</v>
      </c>
      <c r="I93" s="122">
        <f t="shared" si="11"/>
        <v>8.5494548658085284E-2</v>
      </c>
      <c r="J93" s="128">
        <f t="shared" si="12"/>
        <v>100.0069847197171</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0.95392596027935406</v>
      </c>
      <c r="F94" s="128">
        <f t="shared" si="8"/>
        <v>17483.555</v>
      </c>
      <c r="G94" s="122">
        <f t="shared" si="9"/>
        <v>0.95380708894012112</v>
      </c>
      <c r="H94" s="128">
        <f t="shared" si="10"/>
        <v>347108.52199999994</v>
      </c>
      <c r="I94" s="122">
        <f t="shared" si="11"/>
        <v>0.24177865483308639</v>
      </c>
      <c r="J94" s="128">
        <f t="shared" si="12"/>
        <v>100.01246282823972</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1.4886294194674816E-2</v>
      </c>
      <c r="F95" s="128">
        <f t="shared" si="8"/>
        <v>272.83600000000001</v>
      </c>
      <c r="G95" s="122">
        <f t="shared" si="9"/>
        <v>1.4983614485641035E-2</v>
      </c>
      <c r="H95" s="128">
        <f t="shared" si="10"/>
        <v>5452.8220000000001</v>
      </c>
      <c r="I95" s="122">
        <f t="shared" si="11"/>
        <v>-0.2469495292692023</v>
      </c>
      <c r="J95" s="128">
        <f t="shared" si="12"/>
        <v>99.350488554951255</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1.4072293758184197E-2</v>
      </c>
      <c r="F96" s="128">
        <f t="shared" si="8"/>
        <v>257.91699999999997</v>
      </c>
      <c r="G96" s="122">
        <f t="shared" si="9"/>
        <v>1.4030682651908802E-2</v>
      </c>
      <c r="H96" s="128">
        <f t="shared" si="10"/>
        <v>5106.0319999999992</v>
      </c>
      <c r="I96" s="122">
        <f t="shared" si="11"/>
        <v>-0.16352001232013347</v>
      </c>
      <c r="J96" s="128">
        <f t="shared" si="12"/>
        <v>100.29657221467933</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1.1788083806198169E-2</v>
      </c>
      <c r="F97" s="128">
        <f t="shared" si="8"/>
        <v>216.05200000000002</v>
      </c>
      <c r="G97" s="122">
        <f t="shared" si="9"/>
        <v>1.1873853797136177E-2</v>
      </c>
      <c r="H97" s="128">
        <f t="shared" si="10"/>
        <v>4321.1210000000001</v>
      </c>
      <c r="I97" s="122">
        <f t="shared" si="11"/>
        <v>-6.2519832063570133E-2</v>
      </c>
      <c r="J97" s="128">
        <f t="shared" si="12"/>
        <v>99.277656669827834</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3.9408555216062843E-3</v>
      </c>
      <c r="F98" s="128">
        <f t="shared" si="8"/>
        <v>72.22799999999998</v>
      </c>
      <c r="G98" s="122">
        <f t="shared" si="9"/>
        <v>3.9117358533080175E-3</v>
      </c>
      <c r="H98" s="128">
        <f t="shared" si="10"/>
        <v>1423.5550000000003</v>
      </c>
      <c r="I98" s="122">
        <f t="shared" si="11"/>
        <v>-3.2062963674143838E-2</v>
      </c>
      <c r="J98" s="128">
        <f t="shared" si="12"/>
        <v>100.74441806375145</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1.8661065037101706E-3</v>
      </c>
      <c r="F99" s="128">
        <f t="shared" si="8"/>
        <v>34.202000000000005</v>
      </c>
      <c r="G99" s="122">
        <f t="shared" si="9"/>
        <v>1.8424951706286286E-3</v>
      </c>
      <c r="H99" s="128">
        <f t="shared" si="10"/>
        <v>670.51899999999989</v>
      </c>
      <c r="I99" s="122">
        <f t="shared" si="11"/>
        <v>-0.23954663418098948</v>
      </c>
      <c r="J99" s="128">
        <f t="shared" si="12"/>
        <v>101.2814868368684</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0.96755270624181577</v>
      </c>
      <c r="F100" s="128">
        <f t="shared" si="8"/>
        <v>17733.306</v>
      </c>
      <c r="G100" s="122">
        <f t="shared" si="9"/>
        <v>0.96746944787164202</v>
      </c>
      <c r="H100" s="128">
        <f t="shared" si="10"/>
        <v>352080.51400000008</v>
      </c>
      <c r="I100" s="122">
        <f t="shared" si="11"/>
        <v>4.5581575593043967E-2</v>
      </c>
      <c r="J100" s="128">
        <f t="shared" si="12"/>
        <v>100.00860578805428</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2.3611032300305545E-2</v>
      </c>
      <c r="F101" s="128">
        <f t="shared" si="8"/>
        <v>432.74300000000005</v>
      </c>
      <c r="G101" s="122">
        <f t="shared" si="9"/>
        <v>2.3695168430337518E-2</v>
      </c>
      <c r="H101" s="128">
        <f t="shared" si="10"/>
        <v>8623.1219999999994</v>
      </c>
      <c r="I101" s="122">
        <f t="shared" si="11"/>
        <v>-5.4806752977430151E-2</v>
      </c>
      <c r="J101" s="128">
        <f t="shared" si="12"/>
        <v>99.644922844590326</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5.6479703186381501E-3</v>
      </c>
      <c r="F102" s="128">
        <f t="shared" si="8"/>
        <v>103.51600000000002</v>
      </c>
      <c r="G102" s="122">
        <f t="shared" si="9"/>
        <v>5.6940582931916178E-3</v>
      </c>
      <c r="H102" s="128">
        <f t="shared" si="10"/>
        <v>2072.1760000000004</v>
      </c>
      <c r="I102" s="122">
        <f t="shared" si="11"/>
        <v>9.4681554636349488E-3</v>
      </c>
      <c r="J102" s="128">
        <f t="shared" si="12"/>
        <v>99.190595315671857</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1.7609668267132255E-3</v>
      </c>
      <c r="F103" s="128">
        <f t="shared" si="8"/>
        <v>32.274999999999999</v>
      </c>
      <c r="G103" s="122">
        <f t="shared" si="9"/>
        <v>1.7438880630030306E-3</v>
      </c>
      <c r="H103" s="128">
        <f t="shared" si="10"/>
        <v>634.6339999999999</v>
      </c>
      <c r="I103" s="122">
        <f t="shared" si="11"/>
        <v>-0.11767019944843964</v>
      </c>
      <c r="J103" s="128">
        <f t="shared" si="12"/>
        <v>100.9793497686305</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1.0000545613269316E-3</v>
      </c>
      <c r="F104" s="128">
        <f t="shared" si="8"/>
        <v>18.329000000000001</v>
      </c>
      <c r="G104" s="122">
        <f t="shared" si="9"/>
        <v>1.0000549572844505E-3</v>
      </c>
      <c r="H104" s="128">
        <f t="shared" si="10"/>
        <v>363.93899999999996</v>
      </c>
      <c r="I104" s="122">
        <f t="shared" si="11"/>
        <v>-0.24580697596950282</v>
      </c>
      <c r="J104" s="128">
        <f t="shared" si="12"/>
        <v>99.999960406424066</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0.17286878000872982</v>
      </c>
      <c r="F107" s="128">
        <f t="shared" si="8"/>
        <v>3168.3389999999999</v>
      </c>
      <c r="G107" s="122">
        <f t="shared" si="9"/>
        <v>0.17472589230020966</v>
      </c>
      <c r="H107" s="128">
        <f t="shared" si="10"/>
        <v>63586.072</v>
      </c>
      <c r="I107" s="122">
        <f t="shared" si="11"/>
        <v>-0.36143738472161302</v>
      </c>
      <c r="J107" s="128">
        <f t="shared" si="12"/>
        <v>98.93712816856646</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0.14768698166739413</v>
      </c>
      <c r="F108" s="128">
        <f t="shared" si="8"/>
        <v>2706.8069999999998</v>
      </c>
      <c r="G108" s="122">
        <f t="shared" si="9"/>
        <v>0.14890812790758384</v>
      </c>
      <c r="H108" s="128">
        <f t="shared" si="10"/>
        <v>54190.497000000003</v>
      </c>
      <c r="I108" s="122">
        <f t="shared" si="11"/>
        <v>-0.36972427639881417</v>
      </c>
      <c r="J108" s="128">
        <f t="shared" si="12"/>
        <v>99.179933118931174</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0.15130718027062418</v>
      </c>
      <c r="F109" s="128">
        <f t="shared" si="8"/>
        <v>2773.1579999999999</v>
      </c>
      <c r="G109" s="122">
        <f t="shared" si="9"/>
        <v>0.15323380477523843</v>
      </c>
      <c r="H109" s="128">
        <f t="shared" si="10"/>
        <v>55764.692999999999</v>
      </c>
      <c r="I109" s="122">
        <f t="shared" si="11"/>
        <v>-0.2276995270094509</v>
      </c>
      <c r="J109" s="128">
        <f t="shared" si="12"/>
        <v>98.742689638594953</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9.9998035792230475E-2</v>
      </c>
      <c r="F110" s="128">
        <f t="shared" si="8"/>
        <v>1832.7640000000001</v>
      </c>
      <c r="G110" s="122">
        <f t="shared" si="9"/>
        <v>0.10114070988324327</v>
      </c>
      <c r="H110" s="128">
        <f t="shared" si="10"/>
        <v>36807.026000000005</v>
      </c>
      <c r="I110" s="122">
        <f t="shared" si="11"/>
        <v>-0.37976480487912201</v>
      </c>
      <c r="J110" s="128">
        <f t="shared" si="12"/>
        <v>98.870213495305805</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0.21463296595373205</v>
      </c>
      <c r="F111" s="128">
        <f t="shared" si="8"/>
        <v>3933.793000000001</v>
      </c>
      <c r="G111" s="122">
        <f t="shared" si="9"/>
        <v>0.21545707698691191</v>
      </c>
      <c r="H111" s="128">
        <f t="shared" si="10"/>
        <v>78408.923999999999</v>
      </c>
      <c r="I111" s="122">
        <f t="shared" si="11"/>
        <v>-0.41638203127120249</v>
      </c>
      <c r="J111" s="128">
        <f t="shared" si="12"/>
        <v>99.617505702432823</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0.14215871890004367</v>
      </c>
      <c r="F112" s="128">
        <f t="shared" si="8"/>
        <v>2605.4850000000001</v>
      </c>
      <c r="G112" s="122">
        <f t="shared" si="9"/>
        <v>0.14334066371912427</v>
      </c>
      <c r="H112" s="128">
        <f t="shared" si="10"/>
        <v>52164.390999999989</v>
      </c>
      <c r="I112" s="122">
        <f t="shared" si="11"/>
        <v>-0.32492763555961779</v>
      </c>
      <c r="J112" s="128">
        <f t="shared" si="12"/>
        <v>99.175429505896091</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0.17461938018332607</v>
      </c>
      <c r="F113" s="128">
        <f t="shared" si="8"/>
        <v>3200.424</v>
      </c>
      <c r="G113" s="122">
        <f t="shared" si="9"/>
        <v>0.17635949483264132</v>
      </c>
      <c r="H113" s="128">
        <f t="shared" si="10"/>
        <v>64180.570999999996</v>
      </c>
      <c r="I113" s="122">
        <f t="shared" si="11"/>
        <v>-0.2775261460545887</v>
      </c>
      <c r="J113" s="128">
        <f t="shared" si="12"/>
        <v>99.01331388425298</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0.11132671322566565</v>
      </c>
      <c r="F114" s="128">
        <f t="shared" si="8"/>
        <v>2040.396</v>
      </c>
      <c r="G114" s="122">
        <f t="shared" si="9"/>
        <v>0.11276175467617794</v>
      </c>
      <c r="H114" s="128">
        <f t="shared" si="10"/>
        <v>41036.144999999997</v>
      </c>
      <c r="I114" s="122">
        <f t="shared" si="11"/>
        <v>-0.21696941587635798</v>
      </c>
      <c r="J114" s="128">
        <f t="shared" si="12"/>
        <v>98.727368641403856</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0.20100452859013529</v>
      </c>
      <c r="F115" s="128">
        <f t="shared" si="8"/>
        <v>3684.0109999999995</v>
      </c>
      <c r="G115" s="122">
        <f t="shared" si="9"/>
        <v>0.20262105853225587</v>
      </c>
      <c r="H115" s="128">
        <f t="shared" si="10"/>
        <v>73737.65300000002</v>
      </c>
      <c r="I115" s="122">
        <f t="shared" si="11"/>
        <v>-0.3897106528700035</v>
      </c>
      <c r="J115" s="128">
        <f t="shared" si="12"/>
        <v>99.202190555201724</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0.17124427106067217</v>
      </c>
      <c r="F116" s="128">
        <f t="shared" si="8"/>
        <v>3138.5649999999996</v>
      </c>
      <c r="G116" s="122">
        <f t="shared" si="9"/>
        <v>0.17258057699652946</v>
      </c>
      <c r="H116" s="128">
        <f t="shared" si="10"/>
        <v>62805.351000000002</v>
      </c>
      <c r="I116" s="122">
        <f t="shared" si="11"/>
        <v>-0.35563434344614669</v>
      </c>
      <c r="J116" s="128">
        <f t="shared" si="12"/>
        <v>99.225691581802877</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9.7835715844609358E-2</v>
      </c>
      <c r="F117" s="128">
        <f t="shared" si="8"/>
        <v>1793.1330000000003</v>
      </c>
      <c r="G117" s="122">
        <f t="shared" si="9"/>
        <v>9.9132265696487393E-2</v>
      </c>
      <c r="H117" s="128">
        <f t="shared" si="10"/>
        <v>36076.114999999998</v>
      </c>
      <c r="I117" s="122">
        <f t="shared" si="11"/>
        <v>-0.31408720087218645</v>
      </c>
      <c r="J117" s="128">
        <f t="shared" si="12"/>
        <v>98.692101060367492</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0.1497650589262331</v>
      </c>
      <c r="F118" s="128">
        <f t="shared" si="8"/>
        <v>2744.8940000000002</v>
      </c>
      <c r="G118" s="122">
        <f t="shared" si="9"/>
        <v>0.1507005185219788</v>
      </c>
      <c r="H118" s="128">
        <f t="shared" si="10"/>
        <v>54842.781999999999</v>
      </c>
      <c r="I118" s="122">
        <f t="shared" si="11"/>
        <v>-0.23172551550283832</v>
      </c>
      <c r="J118" s="128">
        <f t="shared" si="12"/>
        <v>99.379259205661413</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8.2122326494980344E-2</v>
      </c>
      <c r="F119" s="128">
        <f t="shared" si="8"/>
        <v>1505.1379999999997</v>
      </c>
      <c r="G119" s="122">
        <f t="shared" si="9"/>
        <v>8.2128152143746275E-2</v>
      </c>
      <c r="H119" s="128">
        <f t="shared" si="10"/>
        <v>29887.994999999999</v>
      </c>
      <c r="I119" s="122">
        <f t="shared" si="11"/>
        <v>-0.43862022745702051</v>
      </c>
      <c r="J119" s="128">
        <f t="shared" si="12"/>
        <v>99.992906636014737</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0.3755738760366652</v>
      </c>
      <c r="F120" s="128">
        <f t="shared" si="8"/>
        <v>6883.518</v>
      </c>
      <c r="G120" s="122">
        <f t="shared" si="9"/>
        <v>0.3748534838796545</v>
      </c>
      <c r="H120" s="128">
        <f t="shared" si="10"/>
        <v>136416.30499999999</v>
      </c>
      <c r="I120" s="122">
        <f t="shared" si="11"/>
        <v>-0.42407913406215281</v>
      </c>
      <c r="J120" s="128">
        <f t="shared" si="12"/>
        <v>100.19217966165202</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0.14868348974247056</v>
      </c>
      <c r="F121" s="128">
        <f t="shared" si="8"/>
        <v>2725.0710000000004</v>
      </c>
      <c r="G121" s="122">
        <f t="shared" si="9"/>
        <v>0.14806490180507198</v>
      </c>
      <c r="H121" s="128">
        <f t="shared" si="10"/>
        <v>53883.630999999994</v>
      </c>
      <c r="I121" s="122">
        <f t="shared" si="11"/>
        <v>-0.64427088774043884</v>
      </c>
      <c r="J121" s="128">
        <f t="shared" si="12"/>
        <v>100.41778161458748</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0.26756094500218247</v>
      </c>
      <c r="F122" s="128">
        <f t="shared" si="8"/>
        <v>4903.857</v>
      </c>
      <c r="G122" s="122">
        <f t="shared" si="9"/>
        <v>0.26665396145845638</v>
      </c>
      <c r="H122" s="128">
        <f t="shared" si="10"/>
        <v>97040.442999999985</v>
      </c>
      <c r="I122" s="122">
        <f t="shared" si="11"/>
        <v>-0.58532587549895843</v>
      </c>
      <c r="J122" s="128">
        <f t="shared" si="12"/>
        <v>100.34013503447142</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0.63021944565691834</v>
      </c>
      <c r="F123" s="128">
        <f t="shared" si="8"/>
        <v>11550.662</v>
      </c>
      <c r="G123" s="122">
        <f t="shared" si="9"/>
        <v>0.63184841956589255</v>
      </c>
      <c r="H123" s="128">
        <f t="shared" si="10"/>
        <v>229941.64500000005</v>
      </c>
      <c r="I123" s="122">
        <f t="shared" si="11"/>
        <v>0.33596791118730729</v>
      </c>
      <c r="J123" s="128">
        <f t="shared" si="12"/>
        <v>99.742189129776833</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0.3828802378873854</v>
      </c>
      <c r="F124" s="128">
        <f t="shared" si="8"/>
        <v>7017.4290000000001</v>
      </c>
      <c r="G124" s="122">
        <f t="shared" si="9"/>
        <v>0.3843787271343348</v>
      </c>
      <c r="H124" s="128">
        <f t="shared" si="10"/>
        <v>139882.72199999998</v>
      </c>
      <c r="I124" s="122">
        <f t="shared" si="11"/>
        <v>0.2735086792879125</v>
      </c>
      <c r="J124" s="128">
        <f t="shared" si="12"/>
        <v>99.610152919200004</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0.64437723701440419</v>
      </c>
      <c r="F125" s="128">
        <f t="shared" si="8"/>
        <v>11810.146000000001</v>
      </c>
      <c r="G125" s="122">
        <f t="shared" si="9"/>
        <v>0.64560470324440333</v>
      </c>
      <c r="H125" s="128">
        <f t="shared" si="10"/>
        <v>234947.81800000003</v>
      </c>
      <c r="I125" s="122">
        <f t="shared" si="11"/>
        <v>0.59854035709693032</v>
      </c>
      <c r="J125" s="128">
        <f t="shared" si="12"/>
        <v>99.809873406462088</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0.48014987996508074</v>
      </c>
      <c r="F126" s="128">
        <f t="shared" si="8"/>
        <v>8800.1869999999999</v>
      </c>
      <c r="G126" s="122">
        <f t="shared" si="9"/>
        <v>0.48223806671264752</v>
      </c>
      <c r="H126" s="128">
        <f t="shared" si="10"/>
        <v>175495.59499999997</v>
      </c>
      <c r="I126" s="122">
        <f t="shared" si="11"/>
        <v>0.44259437163708676</v>
      </c>
      <c r="J126" s="128">
        <f t="shared" si="12"/>
        <v>99.566980109678667</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5.8814327804452206E-2</v>
      </c>
      <c r="F127" s="128">
        <f t="shared" si="8"/>
        <v>1077.9490000000001</v>
      </c>
      <c r="G127" s="122">
        <f t="shared" si="9"/>
        <v>6.0239652230303996E-2</v>
      </c>
      <c r="H127" s="128">
        <f t="shared" si="10"/>
        <v>21922.353999999999</v>
      </c>
      <c r="I127" s="122">
        <f t="shared" si="11"/>
        <v>-0.41506820174217213</v>
      </c>
      <c r="J127" s="128">
        <f t="shared" si="12"/>
        <v>97.633909936261603</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4.1146169794849405E-2</v>
      </c>
      <c r="F128" s="128">
        <f t="shared" si="8"/>
        <v>754.12699999999984</v>
      </c>
      <c r="G128" s="122">
        <f t="shared" si="9"/>
        <v>4.1330820869479194E-2</v>
      </c>
      <c r="H128" s="128">
        <f t="shared" si="10"/>
        <v>15041.070999999998</v>
      </c>
      <c r="I128" s="122">
        <f t="shared" si="11"/>
        <v>0.20940516089565289</v>
      </c>
      <c r="J128" s="128">
        <f t="shared" si="12"/>
        <v>99.553236372408591</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5.9879146660846788E-2</v>
      </c>
      <c r="F129" s="128">
        <f t="shared" si="8"/>
        <v>1097.4649999999999</v>
      </c>
      <c r="G129" s="122">
        <f t="shared" si="9"/>
        <v>6.036260541494122E-2</v>
      </c>
      <c r="H129" s="128">
        <f t="shared" si="10"/>
        <v>21967.098999999995</v>
      </c>
      <c r="I129" s="122">
        <f t="shared" si="11"/>
        <v>0.19653057306058019</v>
      </c>
      <c r="J129" s="128">
        <f t="shared" si="12"/>
        <v>99.199075734436789</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0.11672375600174596</v>
      </c>
      <c r="F130" s="128">
        <f t="shared" si="8"/>
        <v>2139.3130000000001</v>
      </c>
      <c r="G130" s="122">
        <f t="shared" si="9"/>
        <v>0.1162496764389878</v>
      </c>
      <c r="H130" s="128">
        <f t="shared" si="10"/>
        <v>42305.466</v>
      </c>
      <c r="I130" s="122">
        <f t="shared" si="11"/>
        <v>-2.6196348358788594E-2</v>
      </c>
      <c r="J130" s="128">
        <f t="shared" si="12"/>
        <v>100.40781151163631</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0.1054392732431253</v>
      </c>
      <c r="F131" s="128">
        <f t="shared" si="8"/>
        <v>1932.4910000000004</v>
      </c>
      <c r="G131" s="122">
        <f t="shared" si="9"/>
        <v>0.10568117355785218</v>
      </c>
      <c r="H131" s="128">
        <f t="shared" si="10"/>
        <v>38459.38700000001</v>
      </c>
      <c r="I131" s="122">
        <f t="shared" si="11"/>
        <v>-0.2956530043796235</v>
      </c>
      <c r="J131" s="128">
        <f t="shared" si="12"/>
        <v>99.771103682346535</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0.94126554997817546</v>
      </c>
      <c r="F132" s="128">
        <f t="shared" si="8"/>
        <v>17251.514999999999</v>
      </c>
      <c r="G132" s="122">
        <f t="shared" si="9"/>
        <v>0.93983261934661277</v>
      </c>
      <c r="H132" s="128">
        <f t="shared" si="10"/>
        <v>342022.94699999999</v>
      </c>
      <c r="I132" s="122">
        <f t="shared" si="11"/>
        <v>0.4147338638541424</v>
      </c>
      <c r="J132" s="128">
        <f t="shared" si="12"/>
        <v>100.15246657777838</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0.95887876473155842</v>
      </c>
      <c r="F133" s="128">
        <f t="shared" si="8"/>
        <v>17574.330000000002</v>
      </c>
      <c r="G133" s="122">
        <f t="shared" si="9"/>
        <v>0.95868965621470714</v>
      </c>
      <c r="H133" s="128">
        <f t="shared" si="10"/>
        <v>348885.38099999999</v>
      </c>
      <c r="I133" s="122">
        <f t="shared" si="11"/>
        <v>-0.2099526809694878</v>
      </c>
      <c r="J133" s="128">
        <f t="shared" si="12"/>
        <v>100.01972572830273</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0.93999405281536441</v>
      </c>
      <c r="F134" s="128">
        <f t="shared" si="8"/>
        <v>17228.210999999999</v>
      </c>
      <c r="G134" s="122">
        <f t="shared" si="9"/>
        <v>0.93951420783196271</v>
      </c>
      <c r="H134" s="128">
        <f t="shared" si="10"/>
        <v>341907.07100000005</v>
      </c>
      <c r="I134" s="122">
        <f t="shared" si="11"/>
        <v>-0.19168488138360584</v>
      </c>
      <c r="J134" s="128">
        <f t="shared" si="12"/>
        <v>100.0510737335744</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0.88300256438236591</v>
      </c>
      <c r="F135" s="128">
        <f t="shared" si="8"/>
        <v>16183.671000000002</v>
      </c>
      <c r="G135" s="122">
        <f t="shared" si="9"/>
        <v>0.88349268381150781</v>
      </c>
      <c r="H135" s="128">
        <f t="shared" si="10"/>
        <v>321519.77400000009</v>
      </c>
      <c r="I135" s="122">
        <f t="shared" si="11"/>
        <v>2.488165465754363E-2</v>
      </c>
      <c r="J135" s="128">
        <f t="shared" si="12"/>
        <v>99.944524789155309</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0.89456067219554791</v>
      </c>
      <c r="F136" s="128">
        <f t="shared" si="8"/>
        <v>16395.508000000002</v>
      </c>
      <c r="G136" s="122">
        <f t="shared" si="9"/>
        <v>0.89431877148486338</v>
      </c>
      <c r="H136" s="128">
        <f t="shared" si="10"/>
        <v>325459.59299999999</v>
      </c>
      <c r="I136" s="122">
        <f t="shared" si="11"/>
        <v>0.29828599567613068</v>
      </c>
      <c r="J136" s="128">
        <f t="shared" si="12"/>
        <v>100.02704860038696</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0.19007092972501091</v>
      </c>
      <c r="F137" s="128">
        <f t="shared" ref="F137:F200" si="14">SUMPRODUCT($K$2:$AI$2,$K137:$AI137)</f>
        <v>3483.62</v>
      </c>
      <c r="G137" s="122">
        <f t="shared" ref="G137:G200" si="15">SUMPRODUCT($K$3:$AI$3,$K137:$AI137)/$J$3</f>
        <v>0.19075203548042283</v>
      </c>
      <c r="H137" s="128">
        <f t="shared" ref="H137:H200" si="16">SUMPRODUCT($K$3:$AI$3,$K137:$AI137)</f>
        <v>69418.289999999994</v>
      </c>
      <c r="I137" s="122">
        <f t="shared" ref="I137:I200" si="17">CORREL($K$4:$AI$4,$K137:$AI137)</f>
        <v>-0.55655374488532772</v>
      </c>
      <c r="J137" s="128">
        <f t="shared" si="12"/>
        <v>99.64293657276238</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0.10617830641641204</v>
      </c>
      <c r="F138" s="128">
        <f t="shared" si="14"/>
        <v>1946.0360000000001</v>
      </c>
      <c r="G138" s="122">
        <f t="shared" si="15"/>
        <v>0.10575756143537436</v>
      </c>
      <c r="H138" s="128">
        <f t="shared" si="16"/>
        <v>38487.186000000002</v>
      </c>
      <c r="I138" s="122">
        <f t="shared" si="17"/>
        <v>-0.26189883985976714</v>
      </c>
      <c r="J138" s="128">
        <f t="shared" ref="J138:J201" si="18">$E138/$G138*100</f>
        <v>100.39783914769515</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0.11425272806634656</v>
      </c>
      <c r="F139" s="128">
        <f t="shared" si="14"/>
        <v>2094.0239999999999</v>
      </c>
      <c r="G139" s="122">
        <f t="shared" si="15"/>
        <v>0.11329696443439337</v>
      </c>
      <c r="H139" s="128">
        <f t="shared" si="16"/>
        <v>41230.917999999998</v>
      </c>
      <c r="I139" s="122">
        <f t="shared" si="17"/>
        <v>-0.51356150420895597</v>
      </c>
      <c r="J139" s="128">
        <f t="shared" si="18"/>
        <v>100.84359156198457</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6.501183980794413E-2</v>
      </c>
      <c r="F140" s="128">
        <f t="shared" si="14"/>
        <v>1191.537</v>
      </c>
      <c r="G140" s="122">
        <f t="shared" si="15"/>
        <v>6.5703288369115098E-2</v>
      </c>
      <c r="H140" s="128">
        <f t="shared" si="16"/>
        <v>23910.674999999999</v>
      </c>
      <c r="I140" s="122">
        <f t="shared" si="17"/>
        <v>-0.46074475336992254</v>
      </c>
      <c r="J140" s="128">
        <f t="shared" si="18"/>
        <v>98.947619550962997</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0.8099312527280661</v>
      </c>
      <c r="F141" s="128">
        <f t="shared" si="14"/>
        <v>14844.419999999996</v>
      </c>
      <c r="G141" s="122">
        <f t="shared" si="15"/>
        <v>0.80925163291831415</v>
      </c>
      <c r="H141" s="128">
        <f t="shared" si="16"/>
        <v>294502.04499999998</v>
      </c>
      <c r="I141" s="122">
        <f t="shared" si="17"/>
        <v>0.55634745424350895</v>
      </c>
      <c r="J141" s="128">
        <f t="shared" si="18"/>
        <v>100.08398127135081</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0.89382174814491488</v>
      </c>
      <c r="F142" s="128">
        <f t="shared" si="14"/>
        <v>16381.965</v>
      </c>
      <c r="G142" s="122">
        <f t="shared" si="15"/>
        <v>0.89424249352190988</v>
      </c>
      <c r="H142" s="128">
        <f t="shared" si="16"/>
        <v>325431.83399999992</v>
      </c>
      <c r="I142" s="122">
        <f t="shared" si="17"/>
        <v>0.26149623837278535</v>
      </c>
      <c r="J142" s="128">
        <f t="shared" si="18"/>
        <v>99.95294952095847</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0.8856732322130072</v>
      </c>
      <c r="F143" s="128">
        <f t="shared" si="14"/>
        <v>16232.618999999995</v>
      </c>
      <c r="G143" s="122">
        <f t="shared" si="15"/>
        <v>0.88667552120114645</v>
      </c>
      <c r="H143" s="128">
        <f t="shared" si="16"/>
        <v>322678.06900000002</v>
      </c>
      <c r="I143" s="122">
        <f t="shared" si="17"/>
        <v>0.51356660943477994</v>
      </c>
      <c r="J143" s="128">
        <f t="shared" si="18"/>
        <v>99.886961017398846</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0.93515479048450434</v>
      </c>
      <c r="F144" s="128">
        <f t="shared" si="14"/>
        <v>17139.516999999996</v>
      </c>
      <c r="G144" s="122">
        <f t="shared" si="15"/>
        <v>0.9344344098549402</v>
      </c>
      <c r="H144" s="128">
        <f t="shared" si="16"/>
        <v>340058.43599999999</v>
      </c>
      <c r="I144" s="122">
        <f t="shared" si="17"/>
        <v>0.46074061669913935</v>
      </c>
      <c r="J144" s="128">
        <f t="shared" si="18"/>
        <v>100.0770926907193</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6.7594500218245299E-2</v>
      </c>
      <c r="F145" s="128">
        <f t="shared" si="14"/>
        <v>1238.8719999999998</v>
      </c>
      <c r="G145" s="122">
        <f t="shared" si="15"/>
        <v>6.8215003888227863E-2</v>
      </c>
      <c r="H145" s="128">
        <f t="shared" si="16"/>
        <v>24824.735999999997</v>
      </c>
      <c r="I145" s="122">
        <f t="shared" si="17"/>
        <v>-0.15204915618542228</v>
      </c>
      <c r="J145" s="128">
        <f t="shared" si="18"/>
        <v>99.09037068883076</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0.11021928197293759</v>
      </c>
      <c r="F146" s="128">
        <f t="shared" si="14"/>
        <v>2020.0990000000002</v>
      </c>
      <c r="G146" s="122">
        <f t="shared" si="15"/>
        <v>0.11149295310220128</v>
      </c>
      <c r="H146" s="128">
        <f t="shared" si="16"/>
        <v>40574.403999999988</v>
      </c>
      <c r="I146" s="122">
        <f t="shared" si="17"/>
        <v>-0.11792064723360944</v>
      </c>
      <c r="J146" s="128">
        <f t="shared" si="18"/>
        <v>98.857621855171274</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9.9084897424705373E-2</v>
      </c>
      <c r="F147" s="128">
        <f t="shared" si="14"/>
        <v>1816.028</v>
      </c>
      <c r="G147" s="122">
        <f t="shared" si="15"/>
        <v>0.10005660875084842</v>
      </c>
      <c r="H147" s="128">
        <f t="shared" si="16"/>
        <v>36412.501000000004</v>
      </c>
      <c r="I147" s="122">
        <f t="shared" si="17"/>
        <v>-0.33093753346417326</v>
      </c>
      <c r="J147" s="128">
        <f t="shared" si="18"/>
        <v>99.02883843628689</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4.3467044958533388E-2</v>
      </c>
      <c r="F148" s="128">
        <f t="shared" si="14"/>
        <v>796.66399999999999</v>
      </c>
      <c r="G148" s="122">
        <f t="shared" si="15"/>
        <v>4.337817756149033E-2</v>
      </c>
      <c r="H148" s="128">
        <f t="shared" si="16"/>
        <v>15786.143</v>
      </c>
      <c r="I148" s="122">
        <f t="shared" si="17"/>
        <v>-3.8899936567914274E-2</v>
      </c>
      <c r="J148" s="128">
        <f t="shared" si="18"/>
        <v>100.20486659891851</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8.6341226538629412E-2</v>
      </c>
      <c r="F149" s="128">
        <f t="shared" si="14"/>
        <v>1582.4619999999998</v>
      </c>
      <c r="G149" s="122">
        <f t="shared" si="15"/>
        <v>8.6815480917456889E-2</v>
      </c>
      <c r="H149" s="128">
        <f t="shared" si="16"/>
        <v>31593.802999999993</v>
      </c>
      <c r="I149" s="122">
        <f t="shared" si="17"/>
        <v>-0.24414364636058178</v>
      </c>
      <c r="J149" s="128">
        <f t="shared" si="18"/>
        <v>99.453721417176283</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0.39205887167175907</v>
      </c>
      <c r="F150" s="128">
        <f t="shared" si="14"/>
        <v>7185.6549999999997</v>
      </c>
      <c r="G150" s="122">
        <f t="shared" si="15"/>
        <v>0.39333722614098193</v>
      </c>
      <c r="H150" s="128">
        <f t="shared" si="16"/>
        <v>143142.89000000001</v>
      </c>
      <c r="I150" s="122">
        <f t="shared" si="17"/>
        <v>-0.38903949483293593</v>
      </c>
      <c r="J150" s="128">
        <f t="shared" si="18"/>
        <v>99.674997843004903</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0.41091090135312086</v>
      </c>
      <c r="F151" s="128">
        <f t="shared" si="14"/>
        <v>7531.1749999999993</v>
      </c>
      <c r="G151" s="122">
        <f t="shared" si="15"/>
        <v>0.41143815519387544</v>
      </c>
      <c r="H151" s="128">
        <f t="shared" si="16"/>
        <v>149730.16199999995</v>
      </c>
      <c r="I151" s="122">
        <f t="shared" si="17"/>
        <v>-0.21742179470816941</v>
      </c>
      <c r="J151" s="128">
        <f t="shared" si="18"/>
        <v>99.871851009903025</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0.46063007420340463</v>
      </c>
      <c r="F152" s="128">
        <f t="shared" si="14"/>
        <v>8442.4279999999999</v>
      </c>
      <c r="G152" s="122">
        <f t="shared" si="15"/>
        <v>0.46053023612397265</v>
      </c>
      <c r="H152" s="128">
        <f t="shared" si="16"/>
        <v>167595.70300000001</v>
      </c>
      <c r="I152" s="122">
        <f t="shared" si="17"/>
        <v>-0.1421449487323293</v>
      </c>
      <c r="J152" s="128">
        <f t="shared" si="18"/>
        <v>100.02167894127263</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0.37837783718900037</v>
      </c>
      <c r="F153" s="128">
        <f t="shared" si="14"/>
        <v>6934.9089999999987</v>
      </c>
      <c r="G153" s="122">
        <f t="shared" si="15"/>
        <v>0.37822323923730278</v>
      </c>
      <c r="H153" s="128">
        <f t="shared" si="16"/>
        <v>137642.62299999999</v>
      </c>
      <c r="I153" s="122">
        <f t="shared" si="17"/>
        <v>-0.4493850124830765</v>
      </c>
      <c r="J153" s="128">
        <f t="shared" si="18"/>
        <v>100.04087478918781</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0.46843076167612385</v>
      </c>
      <c r="F154" s="128">
        <f t="shared" si="14"/>
        <v>8585.3989999999976</v>
      </c>
      <c r="G154" s="122">
        <f t="shared" si="15"/>
        <v>0.46907103778588094</v>
      </c>
      <c r="H154" s="128">
        <f t="shared" si="16"/>
        <v>170703.86300000001</v>
      </c>
      <c r="I154" s="122">
        <f t="shared" si="17"/>
        <v>-0.4218184104214846</v>
      </c>
      <c r="J154" s="128">
        <f t="shared" si="18"/>
        <v>99.863501248599931</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0.54082802269751207</v>
      </c>
      <c r="F155" s="128">
        <f t="shared" si="14"/>
        <v>9912.2960000000003</v>
      </c>
      <c r="G155" s="122">
        <f t="shared" si="15"/>
        <v>0.53891266463141518</v>
      </c>
      <c r="H155" s="128">
        <f t="shared" si="16"/>
        <v>196120.55799999999</v>
      </c>
      <c r="I155" s="122">
        <f t="shared" si="17"/>
        <v>0.33311088249825177</v>
      </c>
      <c r="J155" s="128">
        <f t="shared" si="18"/>
        <v>100.35541158926129</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0.47886103230030547</v>
      </c>
      <c r="F156" s="128">
        <f t="shared" si="14"/>
        <v>8776.5649999999987</v>
      </c>
      <c r="G156" s="122">
        <f t="shared" si="15"/>
        <v>0.47706716054946297</v>
      </c>
      <c r="H156" s="128">
        <f t="shared" si="16"/>
        <v>173613.804</v>
      </c>
      <c r="I156" s="122">
        <f t="shared" si="17"/>
        <v>0.184955858665587</v>
      </c>
      <c r="J156" s="128">
        <f t="shared" si="18"/>
        <v>100.37602079941456</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0.44034166302924488</v>
      </c>
      <c r="F157" s="128">
        <f t="shared" si="14"/>
        <v>8070.5820000000003</v>
      </c>
      <c r="G157" s="122">
        <f t="shared" si="15"/>
        <v>0.43944156529337575</v>
      </c>
      <c r="H157" s="128">
        <f t="shared" si="16"/>
        <v>159921.13500000001</v>
      </c>
      <c r="I157" s="122">
        <f t="shared" si="17"/>
        <v>0.20829650125443577</v>
      </c>
      <c r="J157" s="128">
        <f t="shared" si="18"/>
        <v>100.2048276282805</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0.5780426669576606</v>
      </c>
      <c r="F158" s="128">
        <f t="shared" si="14"/>
        <v>10594.366000000004</v>
      </c>
      <c r="G158" s="122">
        <f t="shared" si="15"/>
        <v>0.57827574267900272</v>
      </c>
      <c r="H158" s="128">
        <f t="shared" si="16"/>
        <v>210445.53</v>
      </c>
      <c r="I158" s="122">
        <f t="shared" si="17"/>
        <v>0.3508459508090222</v>
      </c>
      <c r="J158" s="128">
        <f t="shared" si="18"/>
        <v>99.959694708918207</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0.4452489087734614</v>
      </c>
      <c r="F159" s="128">
        <f t="shared" si="14"/>
        <v>8160.5220000000008</v>
      </c>
      <c r="G159" s="122">
        <f t="shared" si="15"/>
        <v>0.44414296313190577</v>
      </c>
      <c r="H159" s="128">
        <f t="shared" si="16"/>
        <v>161632.06300000002</v>
      </c>
      <c r="I159" s="122">
        <f t="shared" si="17"/>
        <v>0.39465502743768865</v>
      </c>
      <c r="J159" s="128">
        <f t="shared" si="18"/>
        <v>100.2490066787858</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5.2529026625927538E-2</v>
      </c>
      <c r="F160" s="128">
        <f t="shared" si="14"/>
        <v>962.75199999999995</v>
      </c>
      <c r="G160" s="122">
        <f t="shared" si="15"/>
        <v>5.2606261283417458E-2</v>
      </c>
      <c r="H160" s="128">
        <f t="shared" si="16"/>
        <v>19144.417999999998</v>
      </c>
      <c r="I160" s="122">
        <f t="shared" si="17"/>
        <v>-0.40296097016600607</v>
      </c>
      <c r="J160" s="128">
        <f t="shared" si="18"/>
        <v>99.853183526816665</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0.15226505892623307</v>
      </c>
      <c r="F161" s="128">
        <f t="shared" si="14"/>
        <v>2790.7139999999999</v>
      </c>
      <c r="G161" s="122">
        <f t="shared" si="15"/>
        <v>0.15255467562836783</v>
      </c>
      <c r="H161" s="128">
        <f t="shared" si="16"/>
        <v>55517.544999999991</v>
      </c>
      <c r="I161" s="122">
        <f t="shared" si="17"/>
        <v>-0.16898918079567346</v>
      </c>
      <c r="J161" s="128">
        <f t="shared" si="18"/>
        <v>99.810155473149649</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6.8380565255347012E-2</v>
      </c>
      <c r="F162" s="128">
        <f t="shared" si="14"/>
        <v>1253.279</v>
      </c>
      <c r="G162" s="122">
        <f t="shared" si="15"/>
        <v>6.8878349303004252E-2</v>
      </c>
      <c r="H162" s="128">
        <f t="shared" si="16"/>
        <v>25066.140000000003</v>
      </c>
      <c r="I162" s="122">
        <f t="shared" si="17"/>
        <v>-0.49212839918209195</v>
      </c>
      <c r="J162" s="128">
        <f t="shared" si="18"/>
        <v>99.277299684596926</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0.11785497599301614</v>
      </c>
      <c r="F163" s="128">
        <f t="shared" si="14"/>
        <v>2160.0459999999998</v>
      </c>
      <c r="G163" s="122">
        <f t="shared" si="15"/>
        <v>0.11789346530409241</v>
      </c>
      <c r="H163" s="128">
        <f t="shared" si="16"/>
        <v>42903.672000000006</v>
      </c>
      <c r="I163" s="122">
        <f t="shared" si="17"/>
        <v>-0.62525000156960719</v>
      </c>
      <c r="J163" s="128">
        <f t="shared" si="18"/>
        <v>99.967352464382159</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0.18089720646006108</v>
      </c>
      <c r="F164" s="128">
        <f t="shared" si="14"/>
        <v>3315.4839999999995</v>
      </c>
      <c r="G164" s="122">
        <f t="shared" si="15"/>
        <v>0.18122848491010363</v>
      </c>
      <c r="H164" s="128">
        <f t="shared" si="16"/>
        <v>65952.489000000001</v>
      </c>
      <c r="I164" s="122">
        <f t="shared" si="17"/>
        <v>-0.55191651853150203</v>
      </c>
      <c r="J164" s="128">
        <f t="shared" si="18"/>
        <v>99.817203984127062</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0.20930510694020074</v>
      </c>
      <c r="F165" s="128">
        <f t="shared" si="14"/>
        <v>3836.1439999999993</v>
      </c>
      <c r="G165" s="122">
        <f t="shared" si="15"/>
        <v>0.2093535621937849</v>
      </c>
      <c r="H165" s="128">
        <f t="shared" si="16"/>
        <v>76187.739000000001</v>
      </c>
      <c r="I165" s="122">
        <f t="shared" si="17"/>
        <v>0.66358175505406936</v>
      </c>
      <c r="J165" s="128">
        <f t="shared" si="18"/>
        <v>99.976854822494346</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0.11707633129637714</v>
      </c>
      <c r="F166" s="128">
        <f t="shared" si="14"/>
        <v>2145.7750000000001</v>
      </c>
      <c r="G166" s="122">
        <f t="shared" si="15"/>
        <v>0.11653715524608498</v>
      </c>
      <c r="H166" s="128">
        <f t="shared" si="16"/>
        <v>42410.084999999999</v>
      </c>
      <c r="I166" s="122">
        <f t="shared" si="17"/>
        <v>0.62513366565775919</v>
      </c>
      <c r="J166" s="128">
        <f t="shared" si="18"/>
        <v>100.46266450313945</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0.10173537756438239</v>
      </c>
      <c r="F167" s="128">
        <f t="shared" si="14"/>
        <v>1864.6060000000004</v>
      </c>
      <c r="G167" s="122">
        <f t="shared" si="15"/>
        <v>0.10097093034438984</v>
      </c>
      <c r="H167" s="128">
        <f t="shared" si="16"/>
        <v>36745.240000000005</v>
      </c>
      <c r="I167" s="122">
        <f t="shared" si="17"/>
        <v>0.52334481825085655</v>
      </c>
      <c r="J167" s="128">
        <f t="shared" si="18"/>
        <v>100.75709634187304</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0.83361152335224797</v>
      </c>
      <c r="F168" s="128">
        <f t="shared" si="14"/>
        <v>15278.432000000001</v>
      </c>
      <c r="G168" s="122">
        <f t="shared" si="15"/>
        <v>0.83301009015742522</v>
      </c>
      <c r="H168" s="128">
        <f t="shared" si="16"/>
        <v>303148.19900000002</v>
      </c>
      <c r="I168" s="122">
        <f t="shared" si="17"/>
        <v>-0.36924652294786453</v>
      </c>
      <c r="J168" s="128">
        <f t="shared" si="18"/>
        <v>100.07219998916328</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5.4487068965517256E-2</v>
      </c>
      <c r="F169" s="128">
        <f t="shared" si="14"/>
        <v>998.63900000000024</v>
      </c>
      <c r="G169" s="122">
        <f t="shared" si="15"/>
        <v>5.3202586289806252E-2</v>
      </c>
      <c r="H169" s="128">
        <f t="shared" si="16"/>
        <v>19361.432000000001</v>
      </c>
      <c r="I169" s="122">
        <f t="shared" si="17"/>
        <v>0.41942769257981172</v>
      </c>
      <c r="J169" s="128">
        <f t="shared" si="18"/>
        <v>102.41432374868798</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8.1982267568747297E-2</v>
      </c>
      <c r="F170" s="128">
        <f t="shared" si="14"/>
        <v>1502.5710000000004</v>
      </c>
      <c r="G170" s="122">
        <f t="shared" si="15"/>
        <v>8.4571577741200651E-2</v>
      </c>
      <c r="H170" s="128">
        <f t="shared" si="16"/>
        <v>30777.204000000002</v>
      </c>
      <c r="I170" s="122">
        <f t="shared" si="17"/>
        <v>4.3748618789187912E-2</v>
      </c>
      <c r="J170" s="128">
        <f t="shared" si="18"/>
        <v>96.938321074750476</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2.9986468790921001E-2</v>
      </c>
      <c r="F171" s="128">
        <f t="shared" si="14"/>
        <v>549.5920000000001</v>
      </c>
      <c r="G171" s="122">
        <f t="shared" si="15"/>
        <v>2.9349608017168658E-2</v>
      </c>
      <c r="H171" s="128">
        <f t="shared" si="16"/>
        <v>10680.880000000001</v>
      </c>
      <c r="I171" s="122">
        <f t="shared" si="17"/>
        <v>0.47896923620366449</v>
      </c>
      <c r="J171" s="128">
        <f t="shared" si="18"/>
        <v>102.16991236605205</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0.94236910737669133</v>
      </c>
      <c r="F172" s="128">
        <f t="shared" si="14"/>
        <v>17271.740999999998</v>
      </c>
      <c r="G172" s="122">
        <f t="shared" si="15"/>
        <v>0.94298175967729081</v>
      </c>
      <c r="H172" s="128">
        <f t="shared" si="16"/>
        <v>343168.97899999999</v>
      </c>
      <c r="I172" s="122">
        <f t="shared" si="17"/>
        <v>0.48137708066633872</v>
      </c>
      <c r="J172" s="128">
        <f t="shared" si="18"/>
        <v>99.935030312695645</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1.1440091663029246E-2</v>
      </c>
      <c r="F173" s="128">
        <f t="shared" si="14"/>
        <v>209.67400000000001</v>
      </c>
      <c r="G173" s="122">
        <f t="shared" si="15"/>
        <v>1.1400031325652137E-2</v>
      </c>
      <c r="H173" s="128">
        <f t="shared" si="16"/>
        <v>4148.6880000000001</v>
      </c>
      <c r="I173" s="122">
        <f t="shared" si="17"/>
        <v>-0.48804054707008132</v>
      </c>
      <c r="J173" s="128">
        <f t="shared" si="18"/>
        <v>100.35140550260564</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2.9586534264513308E-2</v>
      </c>
      <c r="F174" s="128">
        <f t="shared" si="14"/>
        <v>542.26199999999994</v>
      </c>
      <c r="G174" s="122">
        <f t="shared" si="15"/>
        <v>2.9010884290185453E-2</v>
      </c>
      <c r="H174" s="128">
        <f t="shared" si="16"/>
        <v>10557.611999999999</v>
      </c>
      <c r="I174" s="122">
        <f t="shared" si="17"/>
        <v>-0.46981746711345973</v>
      </c>
      <c r="J174" s="128">
        <f t="shared" si="18"/>
        <v>101.98425518012424</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1.1700676560453947E-2</v>
      </c>
      <c r="F175" s="128">
        <f t="shared" si="14"/>
        <v>214.44999999999993</v>
      </c>
      <c r="G175" s="122">
        <f t="shared" si="15"/>
        <v>1.179673773559501E-2</v>
      </c>
      <c r="H175" s="128">
        <f t="shared" si="16"/>
        <v>4293.0570000000007</v>
      </c>
      <c r="I175" s="122">
        <f t="shared" si="17"/>
        <v>-0.48534901373723882</v>
      </c>
      <c r="J175" s="128">
        <f t="shared" si="18"/>
        <v>99.185697119880771</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4.5811872544740291E-3</v>
      </c>
      <c r="F176" s="128">
        <f t="shared" si="14"/>
        <v>83.963999999999999</v>
      </c>
      <c r="G176" s="122">
        <f t="shared" si="15"/>
        <v>4.4775788018762419E-3</v>
      </c>
      <c r="H176" s="128">
        <f t="shared" si="16"/>
        <v>1629.4760000000001</v>
      </c>
      <c r="I176" s="122">
        <f t="shared" si="17"/>
        <v>-0.36585070870241843</v>
      </c>
      <c r="J176" s="128">
        <f t="shared" si="18"/>
        <v>102.31393923328322</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0.92140015277171539</v>
      </c>
      <c r="F177" s="128">
        <f t="shared" si="14"/>
        <v>16887.421999999999</v>
      </c>
      <c r="G177" s="122">
        <f t="shared" si="15"/>
        <v>0.92186561570019698</v>
      </c>
      <c r="H177" s="128">
        <f t="shared" si="16"/>
        <v>335484.413</v>
      </c>
      <c r="I177" s="122">
        <f t="shared" si="17"/>
        <v>0.55728183874716208</v>
      </c>
      <c r="J177" s="128">
        <f t="shared" si="18"/>
        <v>99.949508592081713</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1.5768332605848978E-2</v>
      </c>
      <c r="F178" s="128">
        <f t="shared" si="14"/>
        <v>289.00200000000007</v>
      </c>
      <c r="G178" s="122">
        <f t="shared" si="15"/>
        <v>1.5888049263709784E-2</v>
      </c>
      <c r="H178" s="128">
        <f t="shared" si="16"/>
        <v>5781.9630000000006</v>
      </c>
      <c r="I178" s="122">
        <f t="shared" si="17"/>
        <v>-0.556190685293939</v>
      </c>
      <c r="J178" s="128">
        <f t="shared" si="18"/>
        <v>99.246498699281773</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1.9791030117852467E-3</v>
      </c>
      <c r="F179" s="128">
        <f t="shared" si="14"/>
        <v>36.273000000000003</v>
      </c>
      <c r="G179" s="122">
        <f t="shared" si="15"/>
        <v>1.9982633498113588E-3</v>
      </c>
      <c r="H179" s="128">
        <f t="shared" si="16"/>
        <v>727.2059999999999</v>
      </c>
      <c r="I179" s="122">
        <f t="shared" si="17"/>
        <v>-0.32555920436402425</v>
      </c>
      <c r="J179" s="128">
        <f t="shared" si="18"/>
        <v>99.041150505616741</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4.3956241815800963E-3</v>
      </c>
      <c r="F180" s="128">
        <f t="shared" si="14"/>
        <v>80.563000000000002</v>
      </c>
      <c r="G180" s="122">
        <f t="shared" si="15"/>
        <v>4.3227751230356208E-3</v>
      </c>
      <c r="H180" s="128">
        <f t="shared" si="16"/>
        <v>1573.14</v>
      </c>
      <c r="I180" s="122">
        <f t="shared" si="17"/>
        <v>0.26373645584740757</v>
      </c>
      <c r="J180" s="128">
        <f t="shared" si="18"/>
        <v>101.68523822014868</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1.6922904845045831E-2</v>
      </c>
      <c r="F181" s="128">
        <f t="shared" si="14"/>
        <v>310.16300000000001</v>
      </c>
      <c r="G181" s="122">
        <f t="shared" si="15"/>
        <v>1.6676639581884981E-2</v>
      </c>
      <c r="H181" s="128">
        <f t="shared" si="16"/>
        <v>6068.9459999999999</v>
      </c>
      <c r="I181" s="122">
        <f t="shared" si="17"/>
        <v>-0.4836636589022914</v>
      </c>
      <c r="J181" s="128">
        <f t="shared" si="18"/>
        <v>101.47670795397148</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7.8729266695766031E-3</v>
      </c>
      <c r="F182" s="128">
        <f t="shared" si="14"/>
        <v>144.29499999999999</v>
      </c>
      <c r="G182" s="122">
        <f t="shared" si="15"/>
        <v>7.8511619343864976E-3</v>
      </c>
      <c r="H182" s="128">
        <f t="shared" si="16"/>
        <v>2857.1869999999999</v>
      </c>
      <c r="I182" s="122">
        <f t="shared" si="17"/>
        <v>-0.56485716205133585</v>
      </c>
      <c r="J182" s="128">
        <f t="shared" si="18"/>
        <v>100.27721674029904</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3.1682725883893495E-2</v>
      </c>
      <c r="F183" s="128">
        <f t="shared" si="14"/>
        <v>580.68099999999993</v>
      </c>
      <c r="G183" s="122">
        <f t="shared" si="15"/>
        <v>3.1465265622295076E-2</v>
      </c>
      <c r="H183" s="128">
        <f t="shared" si="16"/>
        <v>11450.808000000001</v>
      </c>
      <c r="I183" s="122">
        <f t="shared" si="17"/>
        <v>-0.53033628755004925</v>
      </c>
      <c r="J183" s="128">
        <f t="shared" si="18"/>
        <v>100.69111211139541</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0.43496535355739857</v>
      </c>
      <c r="F184" s="128">
        <f t="shared" si="14"/>
        <v>7972.045000000001</v>
      </c>
      <c r="G184" s="122">
        <f t="shared" si="15"/>
        <v>0.43466943742975767</v>
      </c>
      <c r="H184" s="128">
        <f t="shared" si="16"/>
        <v>158184.46699999998</v>
      </c>
      <c r="I184" s="122">
        <f t="shared" si="17"/>
        <v>0.49014907983975248</v>
      </c>
      <c r="J184" s="128">
        <f t="shared" si="18"/>
        <v>100.06807842975817</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3.4077913574858134E-3</v>
      </c>
      <c r="F185" s="128">
        <f t="shared" si="14"/>
        <v>62.457999999999991</v>
      </c>
      <c r="G185" s="122">
        <f t="shared" si="15"/>
        <v>3.4712971842635319E-3</v>
      </c>
      <c r="H185" s="128">
        <f t="shared" si="16"/>
        <v>1263.2710000000002</v>
      </c>
      <c r="I185" s="122">
        <f t="shared" si="17"/>
        <v>-0.32153058191594514</v>
      </c>
      <c r="J185" s="128">
        <f t="shared" si="18"/>
        <v>98.170544801937154</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3.3409537319947619E-3</v>
      </c>
      <c r="F186" s="128">
        <f t="shared" si="14"/>
        <v>61.232999999999997</v>
      </c>
      <c r="G186" s="122">
        <f t="shared" si="15"/>
        <v>3.3325300410256128E-3</v>
      </c>
      <c r="H186" s="128">
        <f t="shared" si="16"/>
        <v>1212.771</v>
      </c>
      <c r="I186" s="122">
        <f t="shared" si="17"/>
        <v>-0.22216056327459627</v>
      </c>
      <c r="J186" s="128">
        <f t="shared" si="18"/>
        <v>100.25277164392963</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1.5420449585333918E-2</v>
      </c>
      <c r="F187" s="128">
        <f t="shared" si="14"/>
        <v>282.62600000000003</v>
      </c>
      <c r="G187" s="122">
        <f t="shared" si="15"/>
        <v>1.5117614084452861E-2</v>
      </c>
      <c r="H187" s="128">
        <f t="shared" si="16"/>
        <v>5501.5870000000004</v>
      </c>
      <c r="I187" s="122">
        <f t="shared" si="17"/>
        <v>-0.43467936168317439</v>
      </c>
      <c r="J187" s="128">
        <f t="shared" si="18"/>
        <v>102.00319639851433</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8.0631820165866439E-3</v>
      </c>
      <c r="F188" s="128">
        <f t="shared" si="14"/>
        <v>147.78200000000001</v>
      </c>
      <c r="G188" s="122">
        <f t="shared" si="15"/>
        <v>8.0909927758649591E-3</v>
      </c>
      <c r="H188" s="128">
        <f t="shared" si="16"/>
        <v>2944.4659999999999</v>
      </c>
      <c r="I188" s="122">
        <f t="shared" si="17"/>
        <v>-0.40816198643095875</v>
      </c>
      <c r="J188" s="128">
        <f t="shared" si="18"/>
        <v>99.656275069713658</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2.8095264076822353E-3</v>
      </c>
      <c r="F189" s="128">
        <f t="shared" si="14"/>
        <v>51.493000000000009</v>
      </c>
      <c r="G189" s="122">
        <f t="shared" si="15"/>
        <v>2.7821081064742428E-3</v>
      </c>
      <c r="H189" s="128">
        <f t="shared" si="16"/>
        <v>1012.462</v>
      </c>
      <c r="I189" s="122">
        <f t="shared" si="17"/>
        <v>-0.26975856966805001</v>
      </c>
      <c r="J189" s="128">
        <f t="shared" si="18"/>
        <v>100.98552249440587</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1.0030827149716282E-2</v>
      </c>
      <c r="F190" s="128">
        <f t="shared" si="14"/>
        <v>183.845</v>
      </c>
      <c r="G190" s="122">
        <f t="shared" si="15"/>
        <v>1.006336574897161E-2</v>
      </c>
      <c r="H190" s="128">
        <f t="shared" si="16"/>
        <v>3662.2499999999995</v>
      </c>
      <c r="I190" s="122">
        <f t="shared" si="17"/>
        <v>-0.27123314531086734</v>
      </c>
      <c r="J190" s="128">
        <f t="shared" si="18"/>
        <v>99.67666285746742</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0.52210088389349629</v>
      </c>
      <c r="F191" s="128">
        <f t="shared" si="14"/>
        <v>9569.0650000000005</v>
      </c>
      <c r="G191" s="122">
        <f t="shared" si="15"/>
        <v>0.52257790882036936</v>
      </c>
      <c r="H191" s="128">
        <f t="shared" si="16"/>
        <v>190176.03</v>
      </c>
      <c r="I191" s="122">
        <f t="shared" si="17"/>
        <v>-3.1264667937307374E-2</v>
      </c>
      <c r="J191" s="128">
        <f t="shared" si="18"/>
        <v>99.908716974288126</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0.24254064818856394</v>
      </c>
      <c r="F192" s="128">
        <f t="shared" si="14"/>
        <v>4445.2849999999999</v>
      </c>
      <c r="G192" s="122">
        <f t="shared" si="15"/>
        <v>0.2461574773507291</v>
      </c>
      <c r="H192" s="128">
        <f t="shared" si="16"/>
        <v>89581.382999999987</v>
      </c>
      <c r="I192" s="122">
        <f t="shared" si="17"/>
        <v>0.33698709635634577</v>
      </c>
      <c r="J192" s="128">
        <f t="shared" si="18"/>
        <v>98.530684827821887</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0.12192836097773897</v>
      </c>
      <c r="F193" s="128">
        <f t="shared" si="14"/>
        <v>2234.703</v>
      </c>
      <c r="G193" s="122">
        <f t="shared" si="15"/>
        <v>0.13095887546404555</v>
      </c>
      <c r="H193" s="128">
        <f t="shared" si="16"/>
        <v>47658.422999999995</v>
      </c>
      <c r="I193" s="122">
        <f t="shared" si="17"/>
        <v>-0.6199605676614458</v>
      </c>
      <c r="J193" s="128">
        <f t="shared" si="18"/>
        <v>93.104312743746888</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0.40353442819729379</v>
      </c>
      <c r="F194" s="128">
        <f t="shared" si="14"/>
        <v>7395.9790000000003</v>
      </c>
      <c r="G194" s="122">
        <f t="shared" si="15"/>
        <v>0.39319803857451796</v>
      </c>
      <c r="H194" s="128">
        <f t="shared" si="16"/>
        <v>143092.23699999999</v>
      </c>
      <c r="I194" s="122">
        <f t="shared" si="17"/>
        <v>0.60048413809817625</v>
      </c>
      <c r="J194" s="128">
        <f t="shared" si="18"/>
        <v>102.62879989438628</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0.23223406809253608</v>
      </c>
      <c r="F195" s="128">
        <f t="shared" si="14"/>
        <v>4256.3860000000013</v>
      </c>
      <c r="G195" s="122">
        <f t="shared" si="15"/>
        <v>0.22993579340457629</v>
      </c>
      <c r="H195" s="128">
        <f t="shared" si="16"/>
        <v>83678.004000000001</v>
      </c>
      <c r="I195" s="122">
        <f t="shared" si="17"/>
        <v>-0.26266628873872544</v>
      </c>
      <c r="J195" s="128">
        <f t="shared" si="18"/>
        <v>100.99952889192676</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0.39039027717154084</v>
      </c>
      <c r="F196" s="128">
        <f t="shared" si="14"/>
        <v>7155.0730000000003</v>
      </c>
      <c r="G196" s="122">
        <f t="shared" si="15"/>
        <v>0.38324513696729212</v>
      </c>
      <c r="H196" s="128">
        <f t="shared" si="16"/>
        <v>139470.18699999998</v>
      </c>
      <c r="I196" s="122">
        <f t="shared" si="17"/>
        <v>0.6639256528866323</v>
      </c>
      <c r="J196" s="128">
        <f t="shared" si="18"/>
        <v>101.86437857001653</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0.26666592099519859</v>
      </c>
      <c r="F197" s="128">
        <f t="shared" si="14"/>
        <v>4887.4529999999995</v>
      </c>
      <c r="G197" s="122">
        <f t="shared" si="15"/>
        <v>0.26340287811298668</v>
      </c>
      <c r="H197" s="128">
        <f t="shared" si="16"/>
        <v>95857.312000000005</v>
      </c>
      <c r="I197" s="122">
        <f t="shared" si="17"/>
        <v>0.43341425301059006</v>
      </c>
      <c r="J197" s="128">
        <f t="shared" si="18"/>
        <v>101.23880304785897</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7.5393387167175894E-3</v>
      </c>
      <c r="F198" s="128">
        <f t="shared" si="14"/>
        <v>138.18099999999998</v>
      </c>
      <c r="G198" s="122">
        <f t="shared" si="15"/>
        <v>7.5295628972381224E-3</v>
      </c>
      <c r="H198" s="128">
        <f t="shared" si="16"/>
        <v>2740.1510000000003</v>
      </c>
      <c r="I198" s="122">
        <f t="shared" si="17"/>
        <v>-0.5348630476593822</v>
      </c>
      <c r="J198" s="128">
        <f t="shared" si="18"/>
        <v>100.12983249642622</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0.16246715408118728</v>
      </c>
      <c r="F199" s="128">
        <f t="shared" si="14"/>
        <v>2977.6980000000003</v>
      </c>
      <c r="G199" s="122">
        <f t="shared" si="15"/>
        <v>0.15948259914981078</v>
      </c>
      <c r="H199" s="128">
        <f t="shared" si="16"/>
        <v>58038.747999999992</v>
      </c>
      <c r="I199" s="122">
        <f t="shared" si="17"/>
        <v>-0.41931414527099325</v>
      </c>
      <c r="J199" s="128">
        <f t="shared" si="18"/>
        <v>101.87139847687894</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0.17302831732867746</v>
      </c>
      <c r="F200" s="128">
        <f t="shared" si="14"/>
        <v>3171.2630000000004</v>
      </c>
      <c r="G200" s="122">
        <f t="shared" si="15"/>
        <v>0.18640261981374973</v>
      </c>
      <c r="H200" s="128">
        <f t="shared" si="16"/>
        <v>67835.454999999987</v>
      </c>
      <c r="I200" s="122">
        <f t="shared" si="17"/>
        <v>-0.35755455828216359</v>
      </c>
      <c r="J200" s="128">
        <f t="shared" si="18"/>
        <v>92.825045861246139</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6.5345700567437826E-2</v>
      </c>
      <c r="F201" s="128">
        <f t="shared" ref="F201:F264" si="20">SUMPRODUCT($K$2:$AI$2,$K201:$AI201)</f>
        <v>1197.6560000000004</v>
      </c>
      <c r="G201" s="122">
        <f t="shared" ref="G201:G264" si="21">SUMPRODUCT($K$3:$AI$3,$K201:$AI201)/$J$3</f>
        <v>7.0832050538718785E-2</v>
      </c>
      <c r="H201" s="128">
        <f t="shared" ref="H201:H264" si="22">SUMPRODUCT($K$3:$AI$3,$K201:$AI201)</f>
        <v>25777.129000000001</v>
      </c>
      <c r="I201" s="122">
        <f t="shared" ref="I201:I264" si="23">CORREL($K$4:$AI$4,$K201:$AI201)</f>
        <v>-0.44334058535768245</v>
      </c>
      <c r="J201" s="128">
        <f t="shared" si="18"/>
        <v>92.25442447373176</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0.25760410301178527</v>
      </c>
      <c r="F202" s="128">
        <f t="shared" si="20"/>
        <v>4721.3680000000004</v>
      </c>
      <c r="G202" s="122">
        <f t="shared" si="21"/>
        <v>0.25712423643722909</v>
      </c>
      <c r="H202" s="128">
        <f t="shared" si="22"/>
        <v>93572.394999999975</v>
      </c>
      <c r="I202" s="122">
        <f t="shared" si="23"/>
        <v>-0.34946198420578756</v>
      </c>
      <c r="J202" s="128">
        <f t="shared" ref="J202:J265" si="24">$E202/$G202*100</f>
        <v>100.18662829346829</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0.4820111850720209</v>
      </c>
      <c r="F203" s="128">
        <f t="shared" si="20"/>
        <v>8834.3009999999995</v>
      </c>
      <c r="G203" s="122">
        <f t="shared" si="21"/>
        <v>0.47225132240965706</v>
      </c>
      <c r="H203" s="128">
        <f t="shared" si="22"/>
        <v>171861.22899999999</v>
      </c>
      <c r="I203" s="122">
        <f t="shared" si="23"/>
        <v>0.45876656237249186</v>
      </c>
      <c r="J203" s="128">
        <f t="shared" si="24"/>
        <v>102.06666709000713</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0.15501735050196419</v>
      </c>
      <c r="F204" s="128">
        <f t="shared" si="20"/>
        <v>2841.1579999999999</v>
      </c>
      <c r="G204" s="122">
        <f t="shared" si="21"/>
        <v>0.15828126313822583</v>
      </c>
      <c r="H204" s="128">
        <f t="shared" si="22"/>
        <v>57601.559000000008</v>
      </c>
      <c r="I204" s="122">
        <f t="shared" si="23"/>
        <v>0.17252569447986599</v>
      </c>
      <c r="J204" s="128">
        <f t="shared" si="24"/>
        <v>97.937903342727765</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3.9741106503710176E-2</v>
      </c>
      <c r="F205" s="128">
        <f t="shared" si="20"/>
        <v>728.37500000000011</v>
      </c>
      <c r="G205" s="122">
        <f t="shared" si="21"/>
        <v>4.1223527763046171E-2</v>
      </c>
      <c r="H205" s="128">
        <f t="shared" si="22"/>
        <v>15002.025</v>
      </c>
      <c r="I205" s="122">
        <f t="shared" si="23"/>
        <v>-5.9901835525697326E-2</v>
      </c>
      <c r="J205" s="128">
        <f t="shared" si="24"/>
        <v>96.403943719089284</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0.12600518332605851</v>
      </c>
      <c r="F206" s="128">
        <f t="shared" si="20"/>
        <v>2309.4230000000002</v>
      </c>
      <c r="G206" s="122">
        <f t="shared" si="21"/>
        <v>0.13066138069185726</v>
      </c>
      <c r="H206" s="128">
        <f t="shared" si="22"/>
        <v>47550.159000000007</v>
      </c>
      <c r="I206" s="122">
        <f t="shared" si="23"/>
        <v>-0.14581495951660481</v>
      </c>
      <c r="J206" s="128">
        <f t="shared" si="24"/>
        <v>96.436439488742579</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0.16423521388040155</v>
      </c>
      <c r="F207" s="128">
        <f t="shared" si="20"/>
        <v>3010.1029999999996</v>
      </c>
      <c r="G207" s="122">
        <f t="shared" si="21"/>
        <v>0.16185532769654787</v>
      </c>
      <c r="H207" s="128">
        <f t="shared" si="22"/>
        <v>58902.228999999999</v>
      </c>
      <c r="I207" s="122">
        <f t="shared" si="23"/>
        <v>9.2695087897902637E-2</v>
      </c>
      <c r="J207" s="128">
        <f t="shared" si="24"/>
        <v>101.47037865093671</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0.29423603230030554</v>
      </c>
      <c r="F208" s="128">
        <f t="shared" si="20"/>
        <v>5392.7579999999998</v>
      </c>
      <c r="G208" s="122">
        <f t="shared" si="21"/>
        <v>0.28543214011909246</v>
      </c>
      <c r="H208" s="128">
        <f t="shared" si="22"/>
        <v>103874.179</v>
      </c>
      <c r="I208" s="122">
        <f t="shared" si="23"/>
        <v>0.50283192631539797</v>
      </c>
      <c r="J208" s="128">
        <f t="shared" si="24"/>
        <v>103.08440814602722</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0.30929664993452644</v>
      </c>
      <c r="F209" s="128">
        <f t="shared" si="20"/>
        <v>5668.7890000000007</v>
      </c>
      <c r="G209" s="122">
        <f t="shared" si="21"/>
        <v>0.30840645033647596</v>
      </c>
      <c r="H209" s="128">
        <f t="shared" si="22"/>
        <v>112234.96699999999</v>
      </c>
      <c r="I209" s="122">
        <f t="shared" si="23"/>
        <v>0.11001125660108881</v>
      </c>
      <c r="J209" s="128">
        <f t="shared" si="24"/>
        <v>100.28864493498087</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6.9735650371017005E-2</v>
      </c>
      <c r="F210" s="128">
        <f t="shared" si="20"/>
        <v>1278.1149999999998</v>
      </c>
      <c r="G210" s="122">
        <f t="shared" si="21"/>
        <v>7.3983273750477432E-2</v>
      </c>
      <c r="H210" s="128">
        <f t="shared" si="22"/>
        <v>26923.918999999998</v>
      </c>
      <c r="I210" s="122">
        <f t="shared" si="23"/>
        <v>-0.17357737870547149</v>
      </c>
      <c r="J210" s="128">
        <f t="shared" si="24"/>
        <v>94.258670691180356</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2.0838498472282845E-2</v>
      </c>
      <c r="F211" s="128">
        <f t="shared" si="20"/>
        <v>381.928</v>
      </c>
      <c r="G211" s="122">
        <f t="shared" si="21"/>
        <v>2.274709207268651E-2</v>
      </c>
      <c r="H211" s="128">
        <f t="shared" si="22"/>
        <v>8278.099000000002</v>
      </c>
      <c r="I211" s="122">
        <f t="shared" si="23"/>
        <v>-0.24795187711719213</v>
      </c>
      <c r="J211" s="128">
        <f t="shared" si="24"/>
        <v>91.60950509935553</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1.5739906154517678E-2</v>
      </c>
      <c r="F212" s="128">
        <f t="shared" si="20"/>
        <v>288.48099999999999</v>
      </c>
      <c r="G212" s="122">
        <f t="shared" si="21"/>
        <v>1.7047461110851588E-2</v>
      </c>
      <c r="H212" s="128">
        <f t="shared" si="22"/>
        <v>6203.8949999999995</v>
      </c>
      <c r="I212" s="122">
        <f t="shared" si="23"/>
        <v>-0.30893232444992158</v>
      </c>
      <c r="J212" s="128">
        <f t="shared" si="24"/>
        <v>92.329913833904669</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0.15227035137494543</v>
      </c>
      <c r="F213" s="128">
        <f t="shared" si="20"/>
        <v>2790.8110000000001</v>
      </c>
      <c r="G213" s="122">
        <f t="shared" si="21"/>
        <v>0.15254003775565442</v>
      </c>
      <c r="H213" s="128">
        <f t="shared" si="22"/>
        <v>55512.218000000001</v>
      </c>
      <c r="I213" s="122">
        <f t="shared" si="23"/>
        <v>-0.52744601269490998</v>
      </c>
      <c r="J213" s="128">
        <f t="shared" si="24"/>
        <v>99.823202888450197</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0.17213023788738541</v>
      </c>
      <c r="F214" s="128">
        <f t="shared" si="20"/>
        <v>3154.8029999999999</v>
      </c>
      <c r="G214" s="122">
        <f t="shared" si="21"/>
        <v>0.17562788422698461</v>
      </c>
      <c r="H214" s="128">
        <f t="shared" si="22"/>
        <v>63914.324000000008</v>
      </c>
      <c r="I214" s="122">
        <f t="shared" si="23"/>
        <v>-0.28353763291680145</v>
      </c>
      <c r="J214" s="128">
        <f t="shared" si="24"/>
        <v>98.00849030608444</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3.1921104321257096E-2</v>
      </c>
      <c r="F215" s="128">
        <f t="shared" si="20"/>
        <v>585.05000000000007</v>
      </c>
      <c r="G215" s="122">
        <f t="shared" si="21"/>
        <v>3.2568807894064342E-2</v>
      </c>
      <c r="H215" s="128">
        <f t="shared" si="22"/>
        <v>11852.408000000001</v>
      </c>
      <c r="I215" s="122">
        <f t="shared" si="23"/>
        <v>-0.33881821849383204</v>
      </c>
      <c r="J215" s="128">
        <f t="shared" si="24"/>
        <v>98.011276387781791</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0.30212549105194231</v>
      </c>
      <c r="F216" s="128">
        <f t="shared" si="20"/>
        <v>5537.3559999999989</v>
      </c>
      <c r="G216" s="122">
        <f t="shared" si="21"/>
        <v>0.3007588886537938</v>
      </c>
      <c r="H216" s="128">
        <f t="shared" si="22"/>
        <v>109451.87399999998</v>
      </c>
      <c r="I216" s="122">
        <f t="shared" si="23"/>
        <v>0.58170175328873308</v>
      </c>
      <c r="J216" s="128">
        <f t="shared" si="24"/>
        <v>100.45438470805151</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0.18137860104757753</v>
      </c>
      <c r="F217" s="128">
        <f t="shared" si="20"/>
        <v>3324.3070000000007</v>
      </c>
      <c r="G217" s="122">
        <f t="shared" si="21"/>
        <v>0.18071151272673311</v>
      </c>
      <c r="H217" s="128">
        <f t="shared" si="22"/>
        <v>65764.352999999988</v>
      </c>
      <c r="I217" s="122">
        <f t="shared" si="23"/>
        <v>0.10392394624998155</v>
      </c>
      <c r="J217" s="128">
        <f t="shared" si="24"/>
        <v>100.36914544667287</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0.31253104539502391</v>
      </c>
      <c r="F218" s="128">
        <f t="shared" si="20"/>
        <v>5728.0689999999986</v>
      </c>
      <c r="G218" s="122">
        <f t="shared" si="21"/>
        <v>0.31043458571825044</v>
      </c>
      <c r="H218" s="128">
        <f t="shared" si="22"/>
        <v>112973.04399999998</v>
      </c>
      <c r="I218" s="122">
        <f t="shared" si="23"/>
        <v>-0.22905365092609756</v>
      </c>
      <c r="J218" s="128">
        <f t="shared" si="24"/>
        <v>100.67533057630254</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0.89891608467917938</v>
      </c>
      <c r="F219" s="128">
        <f t="shared" si="20"/>
        <v>16475.333999999999</v>
      </c>
      <c r="G219" s="122">
        <f t="shared" si="21"/>
        <v>0.8998176105122293</v>
      </c>
      <c r="H219" s="128">
        <f t="shared" si="22"/>
        <v>327460.72499999998</v>
      </c>
      <c r="I219" s="122">
        <f t="shared" si="23"/>
        <v>0.24959109741739324</v>
      </c>
      <c r="J219" s="128">
        <f t="shared" si="24"/>
        <v>99.899810159023588</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7.5162483631601926E-2</v>
      </c>
      <c r="F220" s="128">
        <f t="shared" si="20"/>
        <v>1377.5780000000002</v>
      </c>
      <c r="G220" s="122">
        <f t="shared" si="21"/>
        <v>7.4385360478568016E-2</v>
      </c>
      <c r="H220" s="128">
        <f t="shared" si="22"/>
        <v>27070.245999999992</v>
      </c>
      <c r="I220" s="122">
        <f t="shared" si="23"/>
        <v>-0.2876460783113633</v>
      </c>
      <c r="J220" s="128">
        <f t="shared" si="24"/>
        <v>101.04472593536443</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2.5960497599301618E-2</v>
      </c>
      <c r="F221" s="128">
        <f t="shared" si="20"/>
        <v>475.80400000000003</v>
      </c>
      <c r="G221" s="122">
        <f t="shared" si="21"/>
        <v>2.5793352366872847E-2</v>
      </c>
      <c r="H221" s="128">
        <f t="shared" si="22"/>
        <v>9386.6909999999989</v>
      </c>
      <c r="I221" s="122">
        <f t="shared" si="23"/>
        <v>2.619245572996675E-2</v>
      </c>
      <c r="J221" s="128">
        <f t="shared" si="24"/>
        <v>100.6480167062093</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0.78985781318201653</v>
      </c>
      <c r="F222" s="128">
        <f t="shared" si="20"/>
        <v>14476.513999999999</v>
      </c>
      <c r="G222" s="122">
        <f t="shared" si="21"/>
        <v>0.79045459291765474</v>
      </c>
      <c r="H222" s="128">
        <f t="shared" si="22"/>
        <v>287661.44500000001</v>
      </c>
      <c r="I222" s="122">
        <f t="shared" si="23"/>
        <v>0.21371499741319425</v>
      </c>
      <c r="J222" s="128">
        <f t="shared" si="24"/>
        <v>99.924501705602665</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0.12084755565255345</v>
      </c>
      <c r="F223" s="128">
        <f t="shared" si="20"/>
        <v>2214.8939999999998</v>
      </c>
      <c r="G223" s="122">
        <f t="shared" si="21"/>
        <v>0.12052238272802465</v>
      </c>
      <c r="H223" s="128">
        <f t="shared" si="22"/>
        <v>43860.385000000002</v>
      </c>
      <c r="I223" s="122">
        <f t="shared" si="23"/>
        <v>-0.1797798991874065</v>
      </c>
      <c r="J223" s="128">
        <f t="shared" si="24"/>
        <v>100.26980293383561</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8.9597446529899608E-2</v>
      </c>
      <c r="F224" s="128">
        <f t="shared" si="20"/>
        <v>1642.1420000000001</v>
      </c>
      <c r="G224" s="122">
        <f t="shared" si="21"/>
        <v>8.9291968817236791E-2</v>
      </c>
      <c r="H224" s="128">
        <f t="shared" si="22"/>
        <v>32495.043999999998</v>
      </c>
      <c r="I224" s="122">
        <f t="shared" si="23"/>
        <v>-0.21942204264673504</v>
      </c>
      <c r="J224" s="128">
        <f t="shared" si="24"/>
        <v>100.34211107304405</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0.72859308162374536</v>
      </c>
      <c r="F225" s="128">
        <f t="shared" si="20"/>
        <v>13353.654000000004</v>
      </c>
      <c r="G225" s="122">
        <f t="shared" si="21"/>
        <v>0.72946472978877175</v>
      </c>
      <c r="H225" s="128">
        <f t="shared" si="22"/>
        <v>265466.07500000001</v>
      </c>
      <c r="I225" s="122">
        <f t="shared" si="23"/>
        <v>0.29394939972980111</v>
      </c>
      <c r="J225" s="128">
        <f t="shared" si="24"/>
        <v>99.880508525027821</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0.12588733085988654</v>
      </c>
      <c r="F226" s="128">
        <f t="shared" si="20"/>
        <v>2307.2630000000004</v>
      </c>
      <c r="G226" s="122">
        <f t="shared" si="21"/>
        <v>0.12558489389122302</v>
      </c>
      <c r="H226" s="128">
        <f t="shared" si="22"/>
        <v>45702.728999999992</v>
      </c>
      <c r="I226" s="122">
        <f t="shared" si="23"/>
        <v>-0.27009791874124361</v>
      </c>
      <c r="J226" s="128">
        <f t="shared" si="24"/>
        <v>100.2408227289864</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0.10593769096464427</v>
      </c>
      <c r="F227" s="128">
        <f t="shared" si="20"/>
        <v>1941.6260000000002</v>
      </c>
      <c r="G227" s="122">
        <f t="shared" si="21"/>
        <v>0.1052876271917652</v>
      </c>
      <c r="H227" s="128">
        <f t="shared" si="22"/>
        <v>38316.167999999998</v>
      </c>
      <c r="I227" s="122">
        <f t="shared" si="23"/>
        <v>-0.16867548583174757</v>
      </c>
      <c r="J227" s="128">
        <f t="shared" si="24"/>
        <v>100.6174170605014</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3.9875000000000001E-2</v>
      </c>
      <c r="F228" s="128">
        <f t="shared" si="20"/>
        <v>730.82899999999995</v>
      </c>
      <c r="G228" s="122">
        <f t="shared" si="21"/>
        <v>3.99214275704209E-2</v>
      </c>
      <c r="H228" s="128">
        <f t="shared" si="22"/>
        <v>14528.166000000005</v>
      </c>
      <c r="I228" s="122">
        <f t="shared" si="23"/>
        <v>-0.38794285167355957</v>
      </c>
      <c r="J228" s="128">
        <f t="shared" si="24"/>
        <v>99.883702629774433</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0.19893414447839369</v>
      </c>
      <c r="F229" s="128">
        <f t="shared" si="20"/>
        <v>3646.0649999999996</v>
      </c>
      <c r="G229" s="122">
        <f t="shared" si="21"/>
        <v>0.20179980435206735</v>
      </c>
      <c r="H229" s="128">
        <f t="shared" si="22"/>
        <v>73438.782999999996</v>
      </c>
      <c r="I229" s="122">
        <f t="shared" si="23"/>
        <v>-9.3856132379598306E-2</v>
      </c>
      <c r="J229" s="128">
        <f t="shared" si="24"/>
        <v>98.579949131826652</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0.39123461370580537</v>
      </c>
      <c r="F230" s="128">
        <f t="shared" si="20"/>
        <v>7170.5480000000007</v>
      </c>
      <c r="G230" s="122">
        <f t="shared" si="21"/>
        <v>0.39006416812532463</v>
      </c>
      <c r="H230" s="128">
        <f t="shared" si="22"/>
        <v>141951.76200000002</v>
      </c>
      <c r="I230" s="122">
        <f t="shared" si="23"/>
        <v>0.6473618659492234</v>
      </c>
      <c r="J230" s="128">
        <f t="shared" si="24"/>
        <v>100.30006488063388</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0.33508571584460939</v>
      </c>
      <c r="F231" s="128">
        <f t="shared" si="20"/>
        <v>6141.4510000000009</v>
      </c>
      <c r="G231" s="122">
        <f t="shared" si="21"/>
        <v>0.33367938744610748</v>
      </c>
      <c r="H231" s="128">
        <f t="shared" si="22"/>
        <v>121432.26899999999</v>
      </c>
      <c r="I231" s="122">
        <f t="shared" si="23"/>
        <v>-0.14856399871382084</v>
      </c>
      <c r="J231" s="128">
        <f t="shared" si="24"/>
        <v>100.42146097463961</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7.479637712789175E-2</v>
      </c>
      <c r="F232" s="128">
        <f t="shared" si="20"/>
        <v>1370.8679999999999</v>
      </c>
      <c r="G232" s="122">
        <f t="shared" si="21"/>
        <v>7.4555167496063668E-2</v>
      </c>
      <c r="H232" s="128">
        <f t="shared" si="22"/>
        <v>27132.041999999994</v>
      </c>
      <c r="I232" s="122">
        <f t="shared" si="23"/>
        <v>-0.50713241744819648</v>
      </c>
      <c r="J232" s="128">
        <f t="shared" si="24"/>
        <v>100.32353174156682</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0.11615593627237017</v>
      </c>
      <c r="F233" s="128">
        <f t="shared" si="20"/>
        <v>2128.9060000000004</v>
      </c>
      <c r="G233" s="122">
        <f t="shared" si="21"/>
        <v>0.11700565785243422</v>
      </c>
      <c r="H233" s="128">
        <f t="shared" si="22"/>
        <v>42580.582000000009</v>
      </c>
      <c r="I233" s="122">
        <f t="shared" si="23"/>
        <v>-0.10055856595754771</v>
      </c>
      <c r="J233" s="128">
        <f t="shared" si="24"/>
        <v>99.273777357727681</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0.28006634657354867</v>
      </c>
      <c r="F234" s="128">
        <f t="shared" si="20"/>
        <v>5133.0560000000005</v>
      </c>
      <c r="G234" s="122">
        <f t="shared" si="21"/>
        <v>0.27902430211118412</v>
      </c>
      <c r="H234" s="128">
        <f t="shared" si="22"/>
        <v>101542.24500000001</v>
      </c>
      <c r="I234" s="122">
        <f t="shared" si="23"/>
        <v>8.3364661224141295E-2</v>
      </c>
      <c r="J234" s="128">
        <f t="shared" si="24"/>
        <v>100.3734601088436</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0.13441155608904409</v>
      </c>
      <c r="F235" s="128">
        <f t="shared" si="20"/>
        <v>2463.4949999999999</v>
      </c>
      <c r="G235" s="122">
        <f t="shared" si="21"/>
        <v>0.13400528689076416</v>
      </c>
      <c r="H235" s="128">
        <f t="shared" si="22"/>
        <v>48767.07</v>
      </c>
      <c r="I235" s="122">
        <f t="shared" si="23"/>
        <v>0.18451213601772143</v>
      </c>
      <c r="J235" s="128">
        <f t="shared" si="24"/>
        <v>100.30317400731444</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0.10324378000872982</v>
      </c>
      <c r="F236" s="128">
        <f t="shared" si="20"/>
        <v>1892.252</v>
      </c>
      <c r="G236" s="122">
        <f t="shared" si="21"/>
        <v>0.1025397794564175</v>
      </c>
      <c r="H236" s="128">
        <f t="shared" si="22"/>
        <v>37316.173999999999</v>
      </c>
      <c r="I236" s="122">
        <f t="shared" si="23"/>
        <v>0.47009348219810365</v>
      </c>
      <c r="J236" s="128">
        <f t="shared" si="24"/>
        <v>100.6865633572106</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7.2343190746398958E-2</v>
      </c>
      <c r="F237" s="128">
        <f t="shared" si="20"/>
        <v>1325.9060000000002</v>
      </c>
      <c r="G237" s="122">
        <f t="shared" si="21"/>
        <v>7.1746701875966906E-2</v>
      </c>
      <c r="H237" s="128">
        <f t="shared" si="22"/>
        <v>26109.988000000001</v>
      </c>
      <c r="I237" s="122">
        <f t="shared" si="23"/>
        <v>0.23571190690015101</v>
      </c>
      <c r="J237" s="128">
        <f t="shared" si="24"/>
        <v>100.83138158944678</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0.18787107158446092</v>
      </c>
      <c r="F238" s="128">
        <f t="shared" si="20"/>
        <v>3443.3009999999999</v>
      </c>
      <c r="G238" s="122">
        <f t="shared" si="21"/>
        <v>0.18882632673754327</v>
      </c>
      <c r="H238" s="128">
        <f t="shared" si="22"/>
        <v>68717.488000000012</v>
      </c>
      <c r="I238" s="122">
        <f t="shared" si="23"/>
        <v>-0.15033967169234619</v>
      </c>
      <c r="J238" s="128">
        <f t="shared" si="24"/>
        <v>99.49410912684327</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0.10602646224356176</v>
      </c>
      <c r="F239" s="128">
        <f t="shared" si="20"/>
        <v>1943.2529999999999</v>
      </c>
      <c r="G239" s="122">
        <f t="shared" si="21"/>
        <v>0.10699437786980071</v>
      </c>
      <c r="H239" s="128">
        <f t="shared" si="22"/>
        <v>38937.287000000004</v>
      </c>
      <c r="I239" s="122">
        <f t="shared" si="23"/>
        <v>-2.8550903132408888E-2</v>
      </c>
      <c r="J239" s="128">
        <f t="shared" si="24"/>
        <v>99.095358423956824</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4.487259930161501E-2</v>
      </c>
      <c r="F240" s="128">
        <f t="shared" si="20"/>
        <v>822.42499999999995</v>
      </c>
      <c r="G240" s="122">
        <f t="shared" si="21"/>
        <v>4.599576554123308E-2</v>
      </c>
      <c r="H240" s="128">
        <f t="shared" si="22"/>
        <v>16738.733</v>
      </c>
      <c r="I240" s="122">
        <f t="shared" si="23"/>
        <v>-5.1700435762357874E-2</v>
      </c>
      <c r="J240" s="128">
        <f t="shared" si="24"/>
        <v>97.558109477249161</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0.22387701876909646</v>
      </c>
      <c r="F241" s="128">
        <f t="shared" si="20"/>
        <v>4103.2179999999998</v>
      </c>
      <c r="G241" s="122">
        <f t="shared" si="21"/>
        <v>0.22431928533547305</v>
      </c>
      <c r="H241" s="128">
        <f t="shared" si="22"/>
        <v>81634.050000000017</v>
      </c>
      <c r="I241" s="122">
        <f t="shared" si="23"/>
        <v>3.2712154767788049E-2</v>
      </c>
      <c r="J241" s="128">
        <f t="shared" si="24"/>
        <v>99.802840595843037</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0.2741529353993889</v>
      </c>
      <c r="F242" s="128">
        <f t="shared" si="20"/>
        <v>5024.6750000000002</v>
      </c>
      <c r="G242" s="122">
        <f t="shared" si="21"/>
        <v>0.27165366743698466</v>
      </c>
      <c r="H242" s="128">
        <f t="shared" si="22"/>
        <v>98859.931000000011</v>
      </c>
      <c r="I242" s="122">
        <f t="shared" si="23"/>
        <v>0.24403239330417134</v>
      </c>
      <c r="J242" s="128">
        <f t="shared" si="24"/>
        <v>100.9200199599676</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0.224753982976866</v>
      </c>
      <c r="F243" s="128">
        <f t="shared" si="20"/>
        <v>4119.2910000000002</v>
      </c>
      <c r="G243" s="122">
        <f t="shared" si="21"/>
        <v>0.22186285409665335</v>
      </c>
      <c r="H243" s="128">
        <f t="shared" si="22"/>
        <v>80740.107999999993</v>
      </c>
      <c r="I243" s="122">
        <f t="shared" si="23"/>
        <v>0.39771117269983108</v>
      </c>
      <c r="J243" s="128">
        <f t="shared" si="24"/>
        <v>101.30311533761895</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0.13547495635093842</v>
      </c>
      <c r="F244" s="128">
        <f t="shared" si="20"/>
        <v>2482.9849999999997</v>
      </c>
      <c r="G244" s="122">
        <f t="shared" si="21"/>
        <v>0.1357490403084203</v>
      </c>
      <c r="H244" s="128">
        <f t="shared" si="22"/>
        <v>49401.655000000006</v>
      </c>
      <c r="I244" s="122">
        <f t="shared" si="23"/>
        <v>-0.2373272070125888</v>
      </c>
      <c r="J244" s="128">
        <f t="shared" si="24"/>
        <v>99.7980951048647</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9.6679015713662164E-2</v>
      </c>
      <c r="F245" s="128">
        <f t="shared" si="20"/>
        <v>1771.9330000000002</v>
      </c>
      <c r="G245" s="122">
        <f t="shared" si="21"/>
        <v>0.10020887065528319</v>
      </c>
      <c r="H245" s="128">
        <f t="shared" si="22"/>
        <v>36467.912000000004</v>
      </c>
      <c r="I245" s="122">
        <f t="shared" si="23"/>
        <v>-0.21671351649490855</v>
      </c>
      <c r="J245" s="128">
        <f t="shared" si="24"/>
        <v>96.47750252194372</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5.7654626800523787E-2</v>
      </c>
      <c r="F246" s="128">
        <f t="shared" si="20"/>
        <v>1056.694</v>
      </c>
      <c r="G246" s="122">
        <f t="shared" si="21"/>
        <v>5.7945507104602938E-2</v>
      </c>
      <c r="H246" s="128">
        <f t="shared" si="22"/>
        <v>21087.470999999998</v>
      </c>
      <c r="I246" s="122">
        <f t="shared" si="23"/>
        <v>-0.15120982406789188</v>
      </c>
      <c r="J246" s="128">
        <f t="shared" si="24"/>
        <v>99.498010598899313</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0.20078579223046705</v>
      </c>
      <c r="F247" s="128">
        <f t="shared" si="20"/>
        <v>3680.002</v>
      </c>
      <c r="G247" s="122">
        <f t="shared" si="21"/>
        <v>0.20076870677266095</v>
      </c>
      <c r="H247" s="128">
        <f t="shared" si="22"/>
        <v>73063.547000000006</v>
      </c>
      <c r="I247" s="122">
        <f t="shared" si="23"/>
        <v>-0.16559331542946665</v>
      </c>
      <c r="J247" s="128">
        <f t="shared" si="24"/>
        <v>100.00851002035165</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0.15203808380619815</v>
      </c>
      <c r="F248" s="128">
        <f t="shared" si="20"/>
        <v>2786.5539999999996</v>
      </c>
      <c r="G248" s="122">
        <f t="shared" si="21"/>
        <v>0.15276404089921111</v>
      </c>
      <c r="H248" s="128">
        <f t="shared" si="22"/>
        <v>55593.737000000008</v>
      </c>
      <c r="I248" s="122">
        <f t="shared" si="23"/>
        <v>7.0196719205335045E-2</v>
      </c>
      <c r="J248" s="128">
        <f t="shared" si="24"/>
        <v>99.524785356069543</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5.4887385421213436E-2</v>
      </c>
      <c r="F249" s="128">
        <f t="shared" si="20"/>
        <v>1005.9759999999999</v>
      </c>
      <c r="G249" s="122">
        <f t="shared" si="21"/>
        <v>5.4466675276641237E-2</v>
      </c>
      <c r="H249" s="128">
        <f t="shared" si="22"/>
        <v>19821.458000000002</v>
      </c>
      <c r="I249" s="122">
        <f t="shared" si="23"/>
        <v>-0.12737793621390522</v>
      </c>
      <c r="J249" s="128">
        <f t="shared" si="24"/>
        <v>100.77241752399127</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0.16309919249236141</v>
      </c>
      <c r="F250" s="128">
        <f t="shared" si="20"/>
        <v>2989.2819999999997</v>
      </c>
      <c r="G250" s="122">
        <f t="shared" si="21"/>
        <v>0.16214195191787181</v>
      </c>
      <c r="H250" s="128">
        <f t="shared" si="22"/>
        <v>59006.536999999997</v>
      </c>
      <c r="I250" s="122">
        <f t="shared" si="23"/>
        <v>0.48889177896332303</v>
      </c>
      <c r="J250" s="128">
        <f t="shared" si="24"/>
        <v>100.59037193222791</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7.0970918812745531E-2</v>
      </c>
      <c r="F251" s="128">
        <f t="shared" si="20"/>
        <v>1300.7550000000001</v>
      </c>
      <c r="G251" s="122">
        <f t="shared" si="21"/>
        <v>7.1018979498185031E-2</v>
      </c>
      <c r="H251" s="128">
        <f t="shared" si="22"/>
        <v>25845.155999999999</v>
      </c>
      <c r="I251" s="122">
        <f t="shared" si="23"/>
        <v>-0.1093464116267355</v>
      </c>
      <c r="J251" s="128">
        <f t="shared" si="24"/>
        <v>99.932326983886426</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8.8274116106503708E-2</v>
      </c>
      <c r="F252" s="128">
        <f t="shared" si="20"/>
        <v>1617.8879999999999</v>
      </c>
      <c r="G252" s="122">
        <f t="shared" si="21"/>
        <v>8.7787713749488211E-2</v>
      </c>
      <c r="H252" s="128">
        <f t="shared" si="22"/>
        <v>31947.616999999998</v>
      </c>
      <c r="I252" s="122">
        <f t="shared" si="23"/>
        <v>-0.17259397633585849</v>
      </c>
      <c r="J252" s="128">
        <f t="shared" si="24"/>
        <v>100.5540665501365</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0.14175922086425144</v>
      </c>
      <c r="F253" s="128">
        <f t="shared" si="20"/>
        <v>2598.1630000000005</v>
      </c>
      <c r="G253" s="122">
        <f t="shared" si="21"/>
        <v>0.14129005905160216</v>
      </c>
      <c r="H253" s="128">
        <f t="shared" si="22"/>
        <v>51418.137000000002</v>
      </c>
      <c r="I253" s="122">
        <f t="shared" si="23"/>
        <v>0.11594044884415358</v>
      </c>
      <c r="J253" s="128">
        <f t="shared" si="24"/>
        <v>100.33205578354097</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4.2751745962461812E-2</v>
      </c>
      <c r="F254" s="128">
        <f t="shared" si="20"/>
        <v>783.55400000000009</v>
      </c>
      <c r="G254" s="122">
        <f t="shared" si="21"/>
        <v>4.3460976206243694E-2</v>
      </c>
      <c r="H254" s="128">
        <f t="shared" si="22"/>
        <v>15816.275</v>
      </c>
      <c r="I254" s="122">
        <f t="shared" si="23"/>
        <v>-0.61651872954760856</v>
      </c>
      <c r="J254" s="128">
        <f t="shared" si="24"/>
        <v>98.36812169055699</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2.7548941510257531E-2</v>
      </c>
      <c r="F255" s="128">
        <f t="shared" si="20"/>
        <v>504.91700000000003</v>
      </c>
      <c r="G255" s="122">
        <f t="shared" si="21"/>
        <v>2.8004143779247578E-2</v>
      </c>
      <c r="H255" s="128">
        <f t="shared" si="22"/>
        <v>10191.24</v>
      </c>
      <c r="I255" s="122">
        <f t="shared" si="23"/>
        <v>-0.44338197858901829</v>
      </c>
      <c r="J255" s="128">
        <f t="shared" si="24"/>
        <v>98.374518169245462</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0.19709886512439981</v>
      </c>
      <c r="F256" s="128">
        <f t="shared" si="20"/>
        <v>3612.4279999999994</v>
      </c>
      <c r="G256" s="122">
        <f t="shared" si="21"/>
        <v>0.19913376328248872</v>
      </c>
      <c r="H256" s="128">
        <f t="shared" si="22"/>
        <v>72468.560000000012</v>
      </c>
      <c r="I256" s="122">
        <f t="shared" si="23"/>
        <v>-0.18989749908375736</v>
      </c>
      <c r="J256" s="128">
        <f t="shared" si="24"/>
        <v>98.978124992695371</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9.7859941073766929E-2</v>
      </c>
      <c r="F257" s="128">
        <f t="shared" si="20"/>
        <v>1793.5770000000002</v>
      </c>
      <c r="G257" s="122">
        <f t="shared" si="21"/>
        <v>9.7156911290699297E-2</v>
      </c>
      <c r="H257" s="128">
        <f t="shared" si="22"/>
        <v>35357.245999999999</v>
      </c>
      <c r="I257" s="122">
        <f t="shared" si="23"/>
        <v>0.37195727367438625</v>
      </c>
      <c r="J257" s="128">
        <f t="shared" si="24"/>
        <v>100.72360244240797</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8.6418048886948901E-2</v>
      </c>
      <c r="F258" s="128">
        <f t="shared" si="20"/>
        <v>1583.8699999999994</v>
      </c>
      <c r="G258" s="122">
        <f t="shared" si="21"/>
        <v>8.6197912172763735E-2</v>
      </c>
      <c r="H258" s="128">
        <f t="shared" si="22"/>
        <v>31369.058000000005</v>
      </c>
      <c r="I258" s="122">
        <f t="shared" si="23"/>
        <v>-2.0694940509462842E-2</v>
      </c>
      <c r="J258" s="128">
        <f t="shared" si="24"/>
        <v>100.25538520439329</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0.37988372981230911</v>
      </c>
      <c r="F259" s="128">
        <f t="shared" si="20"/>
        <v>6962.5090000000009</v>
      </c>
      <c r="G259" s="122">
        <f t="shared" si="21"/>
        <v>0.37836154199148703</v>
      </c>
      <c r="H259" s="128">
        <f t="shared" si="22"/>
        <v>137692.95399999997</v>
      </c>
      <c r="I259" s="122">
        <f t="shared" si="23"/>
        <v>0.18056581903326213</v>
      </c>
      <c r="J259" s="128">
        <f t="shared" si="24"/>
        <v>100.40231039677292</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0.23868632693147099</v>
      </c>
      <c r="F260" s="128">
        <f t="shared" si="20"/>
        <v>4374.643</v>
      </c>
      <c r="G260" s="122">
        <f t="shared" si="21"/>
        <v>0.23905813656335617</v>
      </c>
      <c r="H260" s="128">
        <f t="shared" si="22"/>
        <v>86997.79800000001</v>
      </c>
      <c r="I260" s="122">
        <f t="shared" si="23"/>
        <v>7.7654461286079307E-2</v>
      </c>
      <c r="J260" s="128">
        <f t="shared" si="24"/>
        <v>99.844468949172679</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0.90757305761676121</v>
      </c>
      <c r="F261" s="128">
        <f t="shared" si="20"/>
        <v>16633.999</v>
      </c>
      <c r="G261" s="122">
        <f t="shared" si="21"/>
        <v>0.90766954734432681</v>
      </c>
      <c r="H261" s="128">
        <f t="shared" si="22"/>
        <v>330318.19400000008</v>
      </c>
      <c r="I261" s="122">
        <f t="shared" si="23"/>
        <v>0.27357966000398387</v>
      </c>
      <c r="J261" s="128">
        <f t="shared" si="24"/>
        <v>99.989369509217539</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0.86851838716717589</v>
      </c>
      <c r="F262" s="128">
        <f t="shared" si="20"/>
        <v>15918.205</v>
      </c>
      <c r="G262" s="122">
        <f t="shared" si="21"/>
        <v>0.86872589504807385</v>
      </c>
      <c r="H262" s="128">
        <f t="shared" si="22"/>
        <v>316145.859</v>
      </c>
      <c r="I262" s="122">
        <f t="shared" si="23"/>
        <v>0.22217080827656444</v>
      </c>
      <c r="J262" s="128">
        <f t="shared" si="24"/>
        <v>99.976113537989278</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0.93391903099083362</v>
      </c>
      <c r="F263" s="128">
        <f t="shared" si="20"/>
        <v>17116.867999999999</v>
      </c>
      <c r="G263" s="122">
        <f t="shared" si="21"/>
        <v>0.93393061642838093</v>
      </c>
      <c r="H263" s="128">
        <f t="shared" si="22"/>
        <v>339875.09599999996</v>
      </c>
      <c r="I263" s="122">
        <f t="shared" si="23"/>
        <v>0.30488596059197476</v>
      </c>
      <c r="J263" s="128">
        <f t="shared" si="24"/>
        <v>99.998759496975097</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0.9204333260584896</v>
      </c>
      <c r="F264" s="128">
        <f t="shared" si="20"/>
        <v>16869.701999999997</v>
      </c>
      <c r="G264" s="122">
        <f t="shared" si="21"/>
        <v>0.9204684751277068</v>
      </c>
      <c r="H264" s="128">
        <f t="shared" si="22"/>
        <v>334975.96699999995</v>
      </c>
      <c r="I264" s="122">
        <f t="shared" si="23"/>
        <v>0.37875603234875282</v>
      </c>
      <c r="J264" s="128">
        <f t="shared" si="24"/>
        <v>99.99618139347875</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0.89728049978175484</v>
      </c>
      <c r="F265" s="128">
        <f t="shared" ref="F265:F328" si="26">SUMPRODUCT($K$2:$AI$2,$K265:$AI265)</f>
        <v>16445.357000000004</v>
      </c>
      <c r="G265" s="122">
        <f t="shared" ref="G265:G328" si="27">SUMPRODUCT($K$3:$AI$3,$K265:$AI265)/$J$3</f>
        <v>0.89760933614348248</v>
      </c>
      <c r="H265" s="128">
        <f t="shared" ref="H265:H328" si="28">SUMPRODUCT($K$3:$AI$3,$K265:$AI265)</f>
        <v>326657.092</v>
      </c>
      <c r="I265" s="122">
        <f t="shared" ref="I265:I328" si="29">CORREL($K$4:$AI$4,$K265:$AI265)</f>
        <v>0.1778954141945128</v>
      </c>
      <c r="J265" s="128">
        <f t="shared" si="24"/>
        <v>99.963365314008385</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0.85546164338716724</v>
      </c>
      <c r="F266" s="128">
        <f t="shared" si="26"/>
        <v>15678.901000000002</v>
      </c>
      <c r="G266" s="122">
        <f t="shared" si="27"/>
        <v>0.85578494665021609</v>
      </c>
      <c r="H266" s="128">
        <f t="shared" si="28"/>
        <v>311436.402</v>
      </c>
      <c r="I266" s="122">
        <f t="shared" si="29"/>
        <v>9.4382504762280869E-2</v>
      </c>
      <c r="J266" s="128">
        <f t="shared" ref="J266:J329" si="30">$E266/$G266*100</f>
        <v>99.962221436084576</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0.86312669140113496</v>
      </c>
      <c r="F267" s="128">
        <f t="shared" si="26"/>
        <v>15819.386000000002</v>
      </c>
      <c r="G267" s="122">
        <f t="shared" si="27"/>
        <v>0.86343144490944412</v>
      </c>
      <c r="H267" s="128">
        <f t="shared" si="28"/>
        <v>314219.10800000001</v>
      </c>
      <c r="I267" s="122">
        <f t="shared" si="29"/>
        <v>6.2270882418781696E-2</v>
      </c>
      <c r="J267" s="128">
        <f t="shared" si="30"/>
        <v>99.964704376924658</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0.78082103884766485</v>
      </c>
      <c r="F268" s="128">
        <f t="shared" si="26"/>
        <v>14310.888000000001</v>
      </c>
      <c r="G268" s="122">
        <f t="shared" si="27"/>
        <v>0.78137763623223866</v>
      </c>
      <c r="H268" s="128">
        <f t="shared" si="28"/>
        <v>284358.16800000006</v>
      </c>
      <c r="I268" s="122">
        <f t="shared" si="29"/>
        <v>3.6145394701130436E-2</v>
      </c>
      <c r="J268" s="128">
        <f t="shared" si="30"/>
        <v>99.928767172393407</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0.64527602575294629</v>
      </c>
      <c r="F269" s="128">
        <f t="shared" si="26"/>
        <v>11826.618999999999</v>
      </c>
      <c r="G269" s="122">
        <f t="shared" si="27"/>
        <v>0.64618565120260274</v>
      </c>
      <c r="H269" s="128">
        <f t="shared" si="28"/>
        <v>235159.236</v>
      </c>
      <c r="I269" s="122">
        <f t="shared" si="29"/>
        <v>9.1467552877850203E-2</v>
      </c>
      <c r="J269" s="128">
        <f t="shared" si="30"/>
        <v>99.859231561709308</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0.55907453077258829</v>
      </c>
      <c r="F270" s="128">
        <f t="shared" si="26"/>
        <v>10246.717999999999</v>
      </c>
      <c r="G270" s="122">
        <f t="shared" si="27"/>
        <v>0.56015433928978686</v>
      </c>
      <c r="H270" s="128">
        <f t="shared" si="28"/>
        <v>203850.80699999994</v>
      </c>
      <c r="I270" s="122">
        <f t="shared" si="29"/>
        <v>8.1797306112485119E-2</v>
      </c>
      <c r="J270" s="128">
        <f t="shared" si="30"/>
        <v>99.807230178995383</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0.4164297795722392</v>
      </c>
      <c r="F271" s="128">
        <f t="shared" si="26"/>
        <v>7632.3249999999998</v>
      </c>
      <c r="G271" s="122">
        <f t="shared" si="27"/>
        <v>0.41523393392485686</v>
      </c>
      <c r="H271" s="128">
        <f t="shared" si="28"/>
        <v>151111.51799999998</v>
      </c>
      <c r="I271" s="122">
        <f t="shared" si="29"/>
        <v>0.15629082788519119</v>
      </c>
      <c r="J271" s="128">
        <f t="shared" si="30"/>
        <v>100.28799323698789</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0.34435814054997815</v>
      </c>
      <c r="F272" s="128">
        <f t="shared" si="26"/>
        <v>6311.3959999999997</v>
      </c>
      <c r="G272" s="122">
        <f t="shared" si="27"/>
        <v>0.34360376072697502</v>
      </c>
      <c r="H272" s="128">
        <f t="shared" si="28"/>
        <v>125043.93700000002</v>
      </c>
      <c r="I272" s="122">
        <f t="shared" si="29"/>
        <v>2.8398866780074042E-2</v>
      </c>
      <c r="J272" s="128">
        <f t="shared" si="30"/>
        <v>100.21954934992768</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0.16052864469663905</v>
      </c>
      <c r="F273" s="128">
        <f t="shared" si="26"/>
        <v>2942.1690000000003</v>
      </c>
      <c r="G273" s="122">
        <f t="shared" si="27"/>
        <v>0.16073378691412102</v>
      </c>
      <c r="H273" s="128">
        <f t="shared" si="28"/>
        <v>58494.079000000005</v>
      </c>
      <c r="I273" s="122">
        <f t="shared" si="29"/>
        <v>-4.0087306467950404E-2</v>
      </c>
      <c r="J273" s="128">
        <f t="shared" si="30"/>
        <v>99.872371440118201</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5.5991542994325634E-2</v>
      </c>
      <c r="F274" s="128">
        <f t="shared" si="26"/>
        <v>1026.2130000000002</v>
      </c>
      <c r="G274" s="122">
        <f t="shared" si="27"/>
        <v>5.6457640299077544E-2</v>
      </c>
      <c r="H274" s="128">
        <f t="shared" si="28"/>
        <v>20546.008000000002</v>
      </c>
      <c r="I274" s="122">
        <f t="shared" si="29"/>
        <v>-0.51846112964629565</v>
      </c>
      <c r="J274" s="128">
        <f t="shared" si="30"/>
        <v>99.174430064234329</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0.67924792666957656</v>
      </c>
      <c r="F275" s="128">
        <f t="shared" si="26"/>
        <v>12449.255999999999</v>
      </c>
      <c r="G275" s="122">
        <f t="shared" si="27"/>
        <v>0.67638151072079222</v>
      </c>
      <c r="H275" s="128">
        <f t="shared" si="28"/>
        <v>246148.08299999998</v>
      </c>
      <c r="I275" s="122">
        <f t="shared" si="29"/>
        <v>0.70589906919324663</v>
      </c>
      <c r="J275" s="128">
        <f t="shared" si="30"/>
        <v>100.42378685746891</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6.0725120034919249E-2</v>
      </c>
      <c r="F276" s="128">
        <f t="shared" si="26"/>
        <v>1112.97</v>
      </c>
      <c r="G276" s="122">
        <f t="shared" si="27"/>
        <v>6.130101478625738E-2</v>
      </c>
      <c r="H276" s="128">
        <f t="shared" si="28"/>
        <v>22308.603999999999</v>
      </c>
      <c r="I276" s="122">
        <f t="shared" si="29"/>
        <v>-0.53777465882790543</v>
      </c>
      <c r="J276" s="128">
        <f t="shared" si="30"/>
        <v>99.060546137211361</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3.2597555652553484E-2</v>
      </c>
      <c r="F277" s="128">
        <f t="shared" si="26"/>
        <v>597.44800000000021</v>
      </c>
      <c r="G277" s="122">
        <f t="shared" si="27"/>
        <v>3.2818649204905494E-2</v>
      </c>
      <c r="H277" s="128">
        <f t="shared" si="28"/>
        <v>11943.330000000002</v>
      </c>
      <c r="I277" s="122">
        <f t="shared" si="29"/>
        <v>-0.57907325227845874</v>
      </c>
      <c r="J277" s="128">
        <f t="shared" si="30"/>
        <v>99.32631732960246</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0.12304943256219991</v>
      </c>
      <c r="F278" s="128">
        <f t="shared" si="26"/>
        <v>2255.25</v>
      </c>
      <c r="G278" s="122">
        <f t="shared" si="27"/>
        <v>0.12461460105133285</v>
      </c>
      <c r="H278" s="128">
        <f t="shared" si="28"/>
        <v>45349.620999999999</v>
      </c>
      <c r="I278" s="122">
        <f t="shared" si="29"/>
        <v>-0.55052080005959947</v>
      </c>
      <c r="J278" s="128">
        <f t="shared" si="30"/>
        <v>98.743992697542566</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9.8926233085988649E-3</v>
      </c>
      <c r="F279" s="128">
        <f t="shared" si="26"/>
        <v>181.31200000000001</v>
      </c>
      <c r="G279" s="122">
        <f t="shared" si="27"/>
        <v>9.855088632360497E-3</v>
      </c>
      <c r="H279" s="128">
        <f t="shared" si="28"/>
        <v>3586.4539999999997</v>
      </c>
      <c r="I279" s="122">
        <f t="shared" si="29"/>
        <v>-0.1144452189516189</v>
      </c>
      <c r="J279" s="128">
        <f t="shared" si="30"/>
        <v>100.38086594285025</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3.8157955041466608E-2</v>
      </c>
      <c r="F280" s="128">
        <f t="shared" si="26"/>
        <v>699.35900000000004</v>
      </c>
      <c r="G280" s="122">
        <f t="shared" si="27"/>
        <v>3.8283329532121164E-2</v>
      </c>
      <c r="H280" s="128">
        <f t="shared" si="28"/>
        <v>13932.031000000003</v>
      </c>
      <c r="I280" s="122">
        <f t="shared" si="29"/>
        <v>0.20700831413443346</v>
      </c>
      <c r="J280" s="128">
        <f t="shared" si="30"/>
        <v>99.672508916578522</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0.18144140113487561</v>
      </c>
      <c r="F281" s="128">
        <f t="shared" si="26"/>
        <v>3325.4580000000001</v>
      </c>
      <c r="G281" s="122">
        <f t="shared" si="27"/>
        <v>0.18828024917632769</v>
      </c>
      <c r="H281" s="128">
        <f t="shared" si="28"/>
        <v>68518.759999999995</v>
      </c>
      <c r="I281" s="122">
        <f t="shared" si="29"/>
        <v>-0.66224587387989797</v>
      </c>
      <c r="J281" s="128">
        <f t="shared" si="30"/>
        <v>96.367729450449488</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0.42260366652116976</v>
      </c>
      <c r="F282" s="128">
        <f t="shared" si="26"/>
        <v>7745.48</v>
      </c>
      <c r="G282" s="122">
        <f t="shared" si="27"/>
        <v>0.41734442279738077</v>
      </c>
      <c r="H282" s="128">
        <f t="shared" si="28"/>
        <v>151879.565</v>
      </c>
      <c r="I282" s="122">
        <f t="shared" si="29"/>
        <v>0.33866284587597234</v>
      </c>
      <c r="J282" s="128">
        <f t="shared" si="30"/>
        <v>101.26016868478493</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0.31300698384984721</v>
      </c>
      <c r="F283" s="128">
        <f t="shared" si="26"/>
        <v>5736.7919999999995</v>
      </c>
      <c r="G283" s="122">
        <f t="shared" si="27"/>
        <v>0.31097237022524249</v>
      </c>
      <c r="H283" s="128">
        <f t="shared" si="28"/>
        <v>113168.75400000002</v>
      </c>
      <c r="I283" s="122">
        <f t="shared" si="29"/>
        <v>0.57834627864773713</v>
      </c>
      <c r="J283" s="128">
        <f t="shared" si="30"/>
        <v>100.65427472644306</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8.288891313836752E-2</v>
      </c>
      <c r="F284" s="128">
        <f t="shared" si="26"/>
        <v>1519.1879999999999</v>
      </c>
      <c r="G284" s="122">
        <f t="shared" si="27"/>
        <v>8.3344211211835592E-2</v>
      </c>
      <c r="H284" s="128">
        <f t="shared" si="28"/>
        <v>30330.541999999998</v>
      </c>
      <c r="I284" s="122">
        <f t="shared" si="29"/>
        <v>0.37455727084197565</v>
      </c>
      <c r="J284" s="128">
        <f t="shared" si="30"/>
        <v>99.453713621080595</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0.13082704059362724</v>
      </c>
      <c r="F285" s="128">
        <f t="shared" si="26"/>
        <v>2397.7980000000002</v>
      </c>
      <c r="G285" s="122">
        <f t="shared" si="27"/>
        <v>0.13021705654280211</v>
      </c>
      <c r="H285" s="128">
        <f t="shared" si="28"/>
        <v>47388.460999999996</v>
      </c>
      <c r="I285" s="122">
        <f t="shared" si="29"/>
        <v>0.51792151314645096</v>
      </c>
      <c r="J285" s="128">
        <f t="shared" si="30"/>
        <v>100.46843636849113</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1.503426451331296E-2</v>
      </c>
      <c r="F286" s="128">
        <f t="shared" si="26"/>
        <v>275.54799999999994</v>
      </c>
      <c r="G286" s="122">
        <f t="shared" si="27"/>
        <v>1.5047774367372955E-2</v>
      </c>
      <c r="H286" s="128">
        <f t="shared" si="28"/>
        <v>5476.1709999999985</v>
      </c>
      <c r="I286" s="122">
        <f t="shared" si="29"/>
        <v>-7.4480379528280002E-2</v>
      </c>
      <c r="J286" s="128">
        <f t="shared" si="30"/>
        <v>99.910220250980856</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0.98496573548668709</v>
      </c>
      <c r="F287" s="128">
        <f t="shared" si="26"/>
        <v>18052.452000000001</v>
      </c>
      <c r="G287" s="122">
        <f t="shared" si="27"/>
        <v>0.98495222563262697</v>
      </c>
      <c r="H287" s="128">
        <f t="shared" si="28"/>
        <v>358442.82899999997</v>
      </c>
      <c r="I287" s="122">
        <f t="shared" si="29"/>
        <v>7.4480379528285234E-2</v>
      </c>
      <c r="J287" s="128">
        <f t="shared" si="30"/>
        <v>100.00137162531426</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0.17713591226538633</v>
      </c>
      <c r="F288" s="128">
        <f t="shared" si="26"/>
        <v>3246.5470000000005</v>
      </c>
      <c r="G288" s="122">
        <f t="shared" si="27"/>
        <v>0.17776072422709444</v>
      </c>
      <c r="H288" s="128">
        <f t="shared" si="28"/>
        <v>64690.504999999983</v>
      </c>
      <c r="I288" s="122">
        <f t="shared" si="29"/>
        <v>-0.67623963363251693</v>
      </c>
      <c r="J288" s="128">
        <f t="shared" si="30"/>
        <v>99.648509554388468</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0.514629037538193</v>
      </c>
      <c r="F289" s="128">
        <f t="shared" si="26"/>
        <v>9432.121000000001</v>
      </c>
      <c r="G289" s="122">
        <f t="shared" si="27"/>
        <v>0.51261875582203742</v>
      </c>
      <c r="H289" s="128">
        <f t="shared" si="28"/>
        <v>186551.70500000002</v>
      </c>
      <c r="I289" s="122">
        <f t="shared" si="29"/>
        <v>0.48510686872686015</v>
      </c>
      <c r="J289" s="128">
        <f t="shared" si="30"/>
        <v>100.39215922034141</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6.9335061108686161E-2</v>
      </c>
      <c r="F290" s="128">
        <f t="shared" si="26"/>
        <v>1270.7729999999999</v>
      </c>
      <c r="G290" s="122">
        <f t="shared" si="27"/>
        <v>6.9371684358332492E-2</v>
      </c>
      <c r="H290" s="128">
        <f t="shared" si="28"/>
        <v>25245.674000000003</v>
      </c>
      <c r="I290" s="122">
        <f t="shared" si="29"/>
        <v>0.47874449230888932</v>
      </c>
      <c r="J290" s="128">
        <f t="shared" si="30"/>
        <v>99.94720720711183</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7.3734777389786121E-2</v>
      </c>
      <c r="F291" s="128">
        <f t="shared" si="26"/>
        <v>1351.4110000000001</v>
      </c>
      <c r="G291" s="122">
        <f t="shared" si="27"/>
        <v>7.4129847575971575E-2</v>
      </c>
      <c r="H291" s="128">
        <f t="shared" si="28"/>
        <v>26977.26</v>
      </c>
      <c r="I291" s="122">
        <f t="shared" si="29"/>
        <v>-0.56354882015082641</v>
      </c>
      <c r="J291" s="128">
        <f t="shared" si="30"/>
        <v>99.467056524322999</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0.16525049105194239</v>
      </c>
      <c r="F292" s="128">
        <f t="shared" si="26"/>
        <v>3028.7110000000002</v>
      </c>
      <c r="G292" s="122">
        <f t="shared" si="27"/>
        <v>0.1661746157798851</v>
      </c>
      <c r="H292" s="128">
        <f t="shared" si="28"/>
        <v>60474.100000000006</v>
      </c>
      <c r="I292" s="122">
        <f t="shared" si="29"/>
        <v>0.37275307229916399</v>
      </c>
      <c r="J292" s="128">
        <f t="shared" si="30"/>
        <v>99.443883337051432</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0.36129092099519866</v>
      </c>
      <c r="F293" s="128">
        <f t="shared" si="26"/>
        <v>6621.7400000000007</v>
      </c>
      <c r="G293" s="122">
        <f t="shared" si="27"/>
        <v>0.36188612850661828</v>
      </c>
      <c r="H293" s="128">
        <f t="shared" si="28"/>
        <v>131697.23800000001</v>
      </c>
      <c r="I293" s="122">
        <f t="shared" si="29"/>
        <v>-3.4998220644948605E-2</v>
      </c>
      <c r="J293" s="128">
        <f t="shared" si="30"/>
        <v>99.83552629832046</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0.63870907900480134</v>
      </c>
      <c r="F294" s="128">
        <f t="shared" si="26"/>
        <v>11706.259999999998</v>
      </c>
      <c r="G294" s="122">
        <f t="shared" si="27"/>
        <v>0.63811387149338172</v>
      </c>
      <c r="H294" s="128">
        <f t="shared" si="28"/>
        <v>232221.76199999999</v>
      </c>
      <c r="I294" s="122">
        <f t="shared" si="29"/>
        <v>3.4998220644948716E-2</v>
      </c>
      <c r="J294" s="128">
        <f t="shared" si="30"/>
        <v>100.09327606529328</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0.18167683326058487</v>
      </c>
      <c r="F295" s="128">
        <f t="shared" si="26"/>
        <v>3329.7729999999997</v>
      </c>
      <c r="G295" s="122">
        <f t="shared" si="27"/>
        <v>0.18428844330743932</v>
      </c>
      <c r="H295" s="128">
        <f t="shared" si="28"/>
        <v>67066.066000000006</v>
      </c>
      <c r="I295" s="122">
        <f t="shared" si="29"/>
        <v>-0.10572482590107946</v>
      </c>
      <c r="J295" s="128">
        <f t="shared" si="30"/>
        <v>98.582868247197879</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0.33211703404626797</v>
      </c>
      <c r="F296" s="128">
        <f t="shared" si="26"/>
        <v>6087.0409999999993</v>
      </c>
      <c r="G296" s="122">
        <f t="shared" si="27"/>
        <v>0.33070525309203419</v>
      </c>
      <c r="H296" s="128">
        <f t="shared" si="28"/>
        <v>120349.92499999999</v>
      </c>
      <c r="I296" s="122">
        <f t="shared" si="29"/>
        <v>0.10439379383696035</v>
      </c>
      <c r="J296" s="128">
        <f t="shared" si="30"/>
        <v>100.4269000691806</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0.21308085988651249</v>
      </c>
      <c r="F297" s="128">
        <f t="shared" si="26"/>
        <v>3905.3460000000009</v>
      </c>
      <c r="G297" s="122">
        <f t="shared" si="27"/>
        <v>0.21061858270659128</v>
      </c>
      <c r="H297" s="128">
        <f t="shared" si="28"/>
        <v>76648.103999999992</v>
      </c>
      <c r="I297" s="122">
        <f t="shared" si="29"/>
        <v>0.17121020967860121</v>
      </c>
      <c r="J297" s="128">
        <f t="shared" si="30"/>
        <v>101.16906929496878</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0.13616897642950679</v>
      </c>
      <c r="F298" s="128">
        <f t="shared" si="26"/>
        <v>2495.7050000000004</v>
      </c>
      <c r="G298" s="122">
        <f t="shared" si="27"/>
        <v>0.13563147018979493</v>
      </c>
      <c r="H298" s="128">
        <f t="shared" si="28"/>
        <v>49358.868999999984</v>
      </c>
      <c r="I298" s="122">
        <f t="shared" si="29"/>
        <v>0.19349897854322409</v>
      </c>
      <c r="J298" s="128">
        <f t="shared" si="30"/>
        <v>100.39629905873593</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6.6214480576167606E-2</v>
      </c>
      <c r="F299" s="128">
        <f t="shared" si="26"/>
        <v>1213.579</v>
      </c>
      <c r="G299" s="122">
        <f t="shared" si="27"/>
        <v>6.6224926425935443E-2</v>
      </c>
      <c r="H299" s="128">
        <f t="shared" si="28"/>
        <v>24100.509000000002</v>
      </c>
      <c r="I299" s="122">
        <f t="shared" si="29"/>
        <v>0.10582970265856571</v>
      </c>
      <c r="J299" s="128">
        <f t="shared" si="30"/>
        <v>99.984226709893704</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7.079965080750765E-2</v>
      </c>
      <c r="F300" s="128">
        <f t="shared" si="26"/>
        <v>1297.6160000000002</v>
      </c>
      <c r="G300" s="122">
        <f t="shared" si="27"/>
        <v>7.2518065833331063E-2</v>
      </c>
      <c r="H300" s="128">
        <f t="shared" si="28"/>
        <v>26390.702000000005</v>
      </c>
      <c r="I300" s="122">
        <f t="shared" si="29"/>
        <v>-0.1720700524694041</v>
      </c>
      <c r="J300" s="128">
        <f t="shared" si="30"/>
        <v>97.630362853619317</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394.53817616410407</v>
      </c>
      <c r="F301" s="128">
        <f t="shared" si="26"/>
        <v>7231095.692735699</v>
      </c>
      <c r="G301" s="122">
        <f t="shared" si="27"/>
        <v>394.34427822420133</v>
      </c>
      <c r="H301" s="128">
        <f t="shared" si="28"/>
        <v>143509375.38707313</v>
      </c>
      <c r="I301" s="122">
        <f t="shared" si="29"/>
        <v>8.4795652207596717E-2</v>
      </c>
      <c r="J301" s="128">
        <f t="shared" si="30"/>
        <v>100.04916971048139</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2.0883129637712796E-2</v>
      </c>
      <c r="F302" s="128">
        <f t="shared" si="26"/>
        <v>382.74600000000009</v>
      </c>
      <c r="G302" s="122">
        <f t="shared" si="27"/>
        <v>2.1782795072529879E-2</v>
      </c>
      <c r="H302" s="128">
        <f t="shared" si="28"/>
        <v>7927.1730000000007</v>
      </c>
      <c r="I302" s="122">
        <f t="shared" si="29"/>
        <v>-0.2547158617333386</v>
      </c>
      <c r="J302" s="128">
        <f t="shared" si="30"/>
        <v>95.86983473965816</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7.4854321257092982E-3</v>
      </c>
      <c r="F303" s="128">
        <f t="shared" si="26"/>
        <v>137.19300000000001</v>
      </c>
      <c r="G303" s="122">
        <f t="shared" si="27"/>
        <v>7.6998315559231607E-3</v>
      </c>
      <c r="H303" s="128">
        <f t="shared" si="28"/>
        <v>2802.1150000000007</v>
      </c>
      <c r="I303" s="122">
        <f t="shared" si="29"/>
        <v>-0.41416678082326847</v>
      </c>
      <c r="J303" s="128">
        <f t="shared" si="30"/>
        <v>97.21553090276457</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0.14642617852466169</v>
      </c>
      <c r="F304" s="128">
        <f t="shared" si="26"/>
        <v>2683.6989999999996</v>
      </c>
      <c r="G304" s="122">
        <f t="shared" si="27"/>
        <v>0.14537332483327334</v>
      </c>
      <c r="H304" s="128">
        <f t="shared" si="28"/>
        <v>52904.114999999998</v>
      </c>
      <c r="I304" s="122">
        <f t="shared" si="29"/>
        <v>2.3033414617791962E-2</v>
      </c>
      <c r="J304" s="128">
        <f t="shared" si="30"/>
        <v>100.72424132322477</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2.3753710170231344E-2</v>
      </c>
      <c r="F305" s="128">
        <f t="shared" si="26"/>
        <v>435.35800000000006</v>
      </c>
      <c r="G305" s="122">
        <f t="shared" si="27"/>
        <v>2.4035007790195073E-2</v>
      </c>
      <c r="H305" s="128">
        <f t="shared" si="28"/>
        <v>8746.7960000000003</v>
      </c>
      <c r="I305" s="122">
        <f t="shared" si="29"/>
        <v>-0.29056592086847421</v>
      </c>
      <c r="J305" s="128">
        <f t="shared" si="30"/>
        <v>98.829633747493588</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0.10488602138804017</v>
      </c>
      <c r="F306" s="128">
        <f t="shared" si="26"/>
        <v>1922.3510000000001</v>
      </c>
      <c r="G306" s="122">
        <f t="shared" si="27"/>
        <v>0.10470251896713278</v>
      </c>
      <c r="H306" s="128">
        <f t="shared" si="28"/>
        <v>38103.235999999997</v>
      </c>
      <c r="I306" s="122">
        <f t="shared" si="29"/>
        <v>9.8055323203976221E-3</v>
      </c>
      <c r="J306" s="128">
        <f t="shared" si="30"/>
        <v>100.17526075085641</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0.53171857267568745</v>
      </c>
      <c r="F307" s="128">
        <f t="shared" si="26"/>
        <v>9745.3379999999997</v>
      </c>
      <c r="G307" s="122">
        <f t="shared" si="27"/>
        <v>0.5304390455018837</v>
      </c>
      <c r="H307" s="128">
        <f t="shared" si="28"/>
        <v>193036.84700000001</v>
      </c>
      <c r="I307" s="122">
        <f t="shared" si="29"/>
        <v>0.5025245571885758</v>
      </c>
      <c r="J307" s="128">
        <f t="shared" si="30"/>
        <v>100.24122039745266</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0.30108964426014839</v>
      </c>
      <c r="F308" s="128">
        <f t="shared" si="26"/>
        <v>5518.3710000000001</v>
      </c>
      <c r="G308" s="122">
        <f t="shared" si="27"/>
        <v>0.30243047216550933</v>
      </c>
      <c r="H308" s="128">
        <f t="shared" si="28"/>
        <v>110060.19499999999</v>
      </c>
      <c r="I308" s="122">
        <f t="shared" si="29"/>
        <v>-0.28092161459643489</v>
      </c>
      <c r="J308" s="128">
        <f t="shared" si="30"/>
        <v>99.556649204109576</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6.2499618070711478E-2</v>
      </c>
      <c r="F309" s="128">
        <f t="shared" si="26"/>
        <v>1145.4929999999999</v>
      </c>
      <c r="G309" s="122">
        <f t="shared" si="27"/>
        <v>6.2634547797724219E-2</v>
      </c>
      <c r="H309" s="128">
        <f t="shared" si="28"/>
        <v>22793.902000000002</v>
      </c>
      <c r="I309" s="122">
        <f t="shared" si="29"/>
        <v>-0.18597117845488162</v>
      </c>
      <c r="J309" s="128">
        <f t="shared" si="30"/>
        <v>99.78457619355936</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0.12257420340462682</v>
      </c>
      <c r="F310" s="128">
        <f t="shared" si="26"/>
        <v>2246.5400000000004</v>
      </c>
      <c r="G310" s="122">
        <f t="shared" si="27"/>
        <v>0.12220600738076329</v>
      </c>
      <c r="H310" s="128">
        <f t="shared" si="28"/>
        <v>44473.087999999996</v>
      </c>
      <c r="I310" s="122">
        <f t="shared" si="29"/>
        <v>0.11377783912763818</v>
      </c>
      <c r="J310" s="128">
        <f t="shared" si="30"/>
        <v>100.3012912636253</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0.59312756438236558</v>
      </c>
      <c r="F311" s="128">
        <f t="shared" si="26"/>
        <v>10870.841999999997</v>
      </c>
      <c r="G311" s="122">
        <f t="shared" si="27"/>
        <v>0.5913397514282025</v>
      </c>
      <c r="H311" s="128">
        <f t="shared" si="28"/>
        <v>215199.77100000001</v>
      </c>
      <c r="I311" s="122">
        <f t="shared" si="29"/>
        <v>-0.16205258692934929</v>
      </c>
      <c r="J311" s="128">
        <f t="shared" si="30"/>
        <v>100.30233261840509</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0.51846508075076381</v>
      </c>
      <c r="F312" s="128">
        <f t="shared" si="26"/>
        <v>9502.4279999999981</v>
      </c>
      <c r="G312" s="122">
        <f t="shared" si="27"/>
        <v>0.51605451213044662</v>
      </c>
      <c r="H312" s="128">
        <f t="shared" si="28"/>
        <v>187802.04199999999</v>
      </c>
      <c r="I312" s="122">
        <f t="shared" si="29"/>
        <v>0.32230323867717425</v>
      </c>
      <c r="J312" s="128">
        <f t="shared" si="30"/>
        <v>100.46711511354984</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0.2037467263203841</v>
      </c>
      <c r="F313" s="128">
        <f t="shared" si="26"/>
        <v>3734.27</v>
      </c>
      <c r="G313" s="122">
        <f t="shared" si="27"/>
        <v>0.20357036593307853</v>
      </c>
      <c r="H313" s="128">
        <f t="shared" si="28"/>
        <v>74083.124000000011</v>
      </c>
      <c r="I313" s="122">
        <f t="shared" si="29"/>
        <v>0.16465441701347439</v>
      </c>
      <c r="J313" s="128">
        <f t="shared" si="30"/>
        <v>100.08663362493711</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0.12150611086861635</v>
      </c>
      <c r="F314" s="128">
        <f t="shared" si="26"/>
        <v>2226.9640000000004</v>
      </c>
      <c r="G314" s="122">
        <f t="shared" si="27"/>
        <v>0.12272137206356361</v>
      </c>
      <c r="H314" s="128">
        <f t="shared" si="28"/>
        <v>44660.639000000003</v>
      </c>
      <c r="I314" s="122">
        <f t="shared" si="29"/>
        <v>4.1964034845832429E-2</v>
      </c>
      <c r="J314" s="128">
        <f t="shared" si="30"/>
        <v>99.009739563278501</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0.18757971409864688</v>
      </c>
      <c r="F315" s="128">
        <f t="shared" si="26"/>
        <v>3437.9609999999998</v>
      </c>
      <c r="G315" s="122">
        <f t="shared" si="27"/>
        <v>0.18845990453919692</v>
      </c>
      <c r="H315" s="128">
        <f t="shared" si="28"/>
        <v>68584.14</v>
      </c>
      <c r="I315" s="122">
        <f t="shared" si="29"/>
        <v>6.0168921437430377E-2</v>
      </c>
      <c r="J315" s="128">
        <f t="shared" si="30"/>
        <v>99.53295612522875</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8.0880074203404637E-2</v>
      </c>
      <c r="F316" s="128">
        <f t="shared" si="26"/>
        <v>1482.3700000000001</v>
      </c>
      <c r="G316" s="122">
        <f t="shared" si="27"/>
        <v>8.0270747061846184E-2</v>
      </c>
      <c r="H316" s="128">
        <f t="shared" si="28"/>
        <v>29212.05</v>
      </c>
      <c r="I316" s="122">
        <f t="shared" si="29"/>
        <v>-0.20941208028191355</v>
      </c>
      <c r="J316" s="128">
        <f t="shared" si="30"/>
        <v>100.75908990991324</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0.36806661938018331</v>
      </c>
      <c r="F317" s="128">
        <f t="shared" si="26"/>
        <v>6745.9249999999993</v>
      </c>
      <c r="G317" s="122">
        <f t="shared" si="27"/>
        <v>0.36695281917129913</v>
      </c>
      <c r="H317" s="128">
        <f t="shared" si="28"/>
        <v>133541.103</v>
      </c>
      <c r="I317" s="122">
        <f t="shared" si="29"/>
        <v>0.35224910238481205</v>
      </c>
      <c r="J317" s="128">
        <f t="shared" si="30"/>
        <v>100.30352681617205</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0.90394565691837625</v>
      </c>
      <c r="F318" s="128">
        <f t="shared" si="26"/>
        <v>16567.516</v>
      </c>
      <c r="G318" s="122">
        <f t="shared" si="27"/>
        <v>0.90403907462924438</v>
      </c>
      <c r="H318" s="128">
        <f t="shared" si="28"/>
        <v>328996.99599999998</v>
      </c>
      <c r="I318" s="122">
        <f t="shared" si="29"/>
        <v>0.28392865968905207</v>
      </c>
      <c r="J318" s="128">
        <f t="shared" si="30"/>
        <v>99.989666629077249</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0.5691157245744215</v>
      </c>
      <c r="F319" s="128">
        <f t="shared" si="26"/>
        <v>10430.752999999997</v>
      </c>
      <c r="G319" s="122">
        <f t="shared" si="27"/>
        <v>0.56741834858855966</v>
      </c>
      <c r="H319" s="128">
        <f t="shared" si="28"/>
        <v>206494.31800000003</v>
      </c>
      <c r="I319" s="122">
        <f t="shared" si="29"/>
        <v>0.37480514974700369</v>
      </c>
      <c r="J319" s="128">
        <f t="shared" si="30"/>
        <v>100.29914013004408</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0.86134553688345705</v>
      </c>
      <c r="F320" s="128">
        <f t="shared" si="26"/>
        <v>15786.741</v>
      </c>
      <c r="G320" s="122">
        <f t="shared" si="27"/>
        <v>0.85822757261918181</v>
      </c>
      <c r="H320" s="128">
        <f t="shared" si="28"/>
        <v>312325.32</v>
      </c>
      <c r="I320" s="122">
        <f t="shared" si="29"/>
        <v>0.69744583684473616</v>
      </c>
      <c r="J320" s="128">
        <f t="shared" si="30"/>
        <v>100.36330273738</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0.61498270405936262</v>
      </c>
      <c r="F321" s="128">
        <f t="shared" si="26"/>
        <v>11271.402999999998</v>
      </c>
      <c r="G321" s="122">
        <f t="shared" si="27"/>
        <v>0.61312471181773975</v>
      </c>
      <c r="H321" s="128">
        <f t="shared" si="28"/>
        <v>223127.73200000002</v>
      </c>
      <c r="I321" s="122">
        <f t="shared" si="29"/>
        <v>0.33614280432524873</v>
      </c>
      <c r="J321" s="128">
        <f t="shared" si="30"/>
        <v>100.30303659366697</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0.42602924487123534</v>
      </c>
      <c r="F322" s="128">
        <f t="shared" si="26"/>
        <v>7808.264000000001</v>
      </c>
      <c r="G322" s="122">
        <f t="shared" si="27"/>
        <v>0.4241461918723673</v>
      </c>
      <c r="H322" s="128">
        <f t="shared" si="28"/>
        <v>154354.85800000004</v>
      </c>
      <c r="I322" s="122">
        <f t="shared" si="29"/>
        <v>0.29409975381106507</v>
      </c>
      <c r="J322" s="128">
        <f t="shared" si="30"/>
        <v>100.44396319829147</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0.27278835661283285</v>
      </c>
      <c r="F323" s="128">
        <f t="shared" si="26"/>
        <v>4999.6650000000009</v>
      </c>
      <c r="G323" s="122">
        <f t="shared" si="27"/>
        <v>0.27158335783512266</v>
      </c>
      <c r="H323" s="128">
        <f t="shared" si="28"/>
        <v>98834.344000000012</v>
      </c>
      <c r="I323" s="122">
        <f t="shared" si="29"/>
        <v>0.40013058534245172</v>
      </c>
      <c r="J323" s="128">
        <f t="shared" si="30"/>
        <v>100.44369389469061</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9.4066564818856377E-2</v>
      </c>
      <c r="F324" s="128">
        <f t="shared" si="26"/>
        <v>1724.0519999999997</v>
      </c>
      <c r="G324" s="122">
        <f t="shared" si="27"/>
        <v>9.4461979176684918E-2</v>
      </c>
      <c r="H324" s="128">
        <f t="shared" si="28"/>
        <v>34376.508999999998</v>
      </c>
      <c r="I324" s="122">
        <f t="shared" si="29"/>
        <v>7.9606529576268514E-2</v>
      </c>
      <c r="J324" s="128">
        <f t="shared" si="30"/>
        <v>99.581403691437643</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1.1545776953295506E-2</v>
      </c>
      <c r="F325" s="128">
        <f t="shared" si="26"/>
        <v>211.61100000000002</v>
      </c>
      <c r="G325" s="122">
        <f t="shared" si="27"/>
        <v>1.1720687845372186E-2</v>
      </c>
      <c r="H325" s="128">
        <f t="shared" si="28"/>
        <v>4265.3810000000003</v>
      </c>
      <c r="I325" s="122">
        <f t="shared" si="29"/>
        <v>-0.1308335666529111</v>
      </c>
      <c r="J325" s="128">
        <f t="shared" si="30"/>
        <v>98.507673829520655</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8.6203459188127468E-2</v>
      </c>
      <c r="F326" s="128">
        <f t="shared" si="26"/>
        <v>1579.9370000000001</v>
      </c>
      <c r="G326" s="122">
        <f t="shared" si="27"/>
        <v>8.7018166130375163E-2</v>
      </c>
      <c r="H326" s="128">
        <f t="shared" si="28"/>
        <v>31667.563999999998</v>
      </c>
      <c r="I326" s="122">
        <f t="shared" si="29"/>
        <v>0.15213803835816181</v>
      </c>
      <c r="J326" s="128">
        <f t="shared" si="30"/>
        <v>99.063750733350247</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2.4553142732431255E-2</v>
      </c>
      <c r="F327" s="128">
        <f t="shared" si="26"/>
        <v>450.01000000000005</v>
      </c>
      <c r="G327" s="122">
        <f t="shared" si="27"/>
        <v>2.461495552581756E-2</v>
      </c>
      <c r="H327" s="128">
        <f t="shared" si="28"/>
        <v>8957.85</v>
      </c>
      <c r="I327" s="122">
        <f t="shared" si="29"/>
        <v>7.775265413110137E-2</v>
      </c>
      <c r="J327" s="128">
        <f t="shared" si="30"/>
        <v>99.748881149423667</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0.18486037756438234</v>
      </c>
      <c r="F328" s="128">
        <f t="shared" si="26"/>
        <v>3388.1209999999996</v>
      </c>
      <c r="G328" s="122">
        <f t="shared" si="27"/>
        <v>0.18476017465424999</v>
      </c>
      <c r="H328" s="128">
        <f t="shared" si="28"/>
        <v>67237.737999999998</v>
      </c>
      <c r="I328" s="122">
        <f t="shared" si="29"/>
        <v>0.46751306308582818</v>
      </c>
      <c r="J328" s="128">
        <f t="shared" si="30"/>
        <v>100.05423404168126</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0.19069418376254912</v>
      </c>
      <c r="F329" s="128">
        <f t="shared" ref="F329:F392" si="32">SUMPRODUCT($K$2:$AI$2,$K329:$AI329)</f>
        <v>3495.0430000000001</v>
      </c>
      <c r="G329" s="122">
        <f t="shared" ref="G329:G392" si="33">SUMPRODUCT($K$3:$AI$3,$K329:$AI329)/$J$3</f>
        <v>0.19147998593093524</v>
      </c>
      <c r="H329" s="128">
        <f t="shared" ref="H329:H392" si="34">SUMPRODUCT($K$3:$AI$3,$K329:$AI329)</f>
        <v>69683.205000000016</v>
      </c>
      <c r="I329" s="122">
        <f t="shared" ref="I329:I392" si="35">CORREL($K$4:$AI$4,$K329:$AI329)</f>
        <v>8.0675720558973596E-2</v>
      </c>
      <c r="J329" s="128">
        <f t="shared" si="30"/>
        <v>99.589616552055972</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5.5827095154954182E-2</v>
      </c>
      <c r="F330" s="128">
        <f t="shared" si="32"/>
        <v>1023.1990000000002</v>
      </c>
      <c r="G330" s="122">
        <f t="shared" si="33"/>
        <v>5.6460734394192122E-2</v>
      </c>
      <c r="H330" s="128">
        <f t="shared" si="34"/>
        <v>20547.134000000002</v>
      </c>
      <c r="I330" s="122">
        <f t="shared" si="35"/>
        <v>4.123625689325152E-2</v>
      </c>
      <c r="J330" s="128">
        <f t="shared" ref="J330:J393" si="36">$E330/$G330*100</f>
        <v>98.877734684047752</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0.13530025098210391</v>
      </c>
      <c r="F331" s="128">
        <f t="shared" si="32"/>
        <v>2479.7830000000004</v>
      </c>
      <c r="G331" s="122">
        <f t="shared" si="33"/>
        <v>0.13488981614040488</v>
      </c>
      <c r="H331" s="128">
        <f t="shared" si="34"/>
        <v>49088.967000000004</v>
      </c>
      <c r="I331" s="122">
        <f t="shared" si="35"/>
        <v>0.27034504498273804</v>
      </c>
      <c r="J331" s="128">
        <f t="shared" si="36"/>
        <v>100.3042741501492</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0.10638563945875161</v>
      </c>
      <c r="F332" s="128">
        <f t="shared" si="32"/>
        <v>1949.8359999999996</v>
      </c>
      <c r="G332" s="122">
        <f t="shared" si="33"/>
        <v>0.10595561374921342</v>
      </c>
      <c r="H332" s="128">
        <f t="shared" si="34"/>
        <v>38559.260999999999</v>
      </c>
      <c r="I332" s="122">
        <f t="shared" si="35"/>
        <v>0.26331040778072123</v>
      </c>
      <c r="J332" s="128">
        <f t="shared" si="36"/>
        <v>100.40585457846151</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0.12698379528590131</v>
      </c>
      <c r="F333" s="128">
        <f t="shared" si="32"/>
        <v>2327.3589999999995</v>
      </c>
      <c r="G333" s="122">
        <f t="shared" si="33"/>
        <v>0.12589385000508357</v>
      </c>
      <c r="H333" s="128">
        <f t="shared" si="34"/>
        <v>45815.164000000004</v>
      </c>
      <c r="I333" s="122">
        <f t="shared" si="35"/>
        <v>0.37346678911845443</v>
      </c>
      <c r="J333" s="128">
        <f t="shared" si="36"/>
        <v>100.86576531003995</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0.20026844172850281</v>
      </c>
      <c r="F334" s="128">
        <f t="shared" si="32"/>
        <v>3670.5199999999995</v>
      </c>
      <c r="G334" s="122">
        <f t="shared" si="33"/>
        <v>0.20051888744473359</v>
      </c>
      <c r="H334" s="128">
        <f t="shared" si="34"/>
        <v>72972.633000000002</v>
      </c>
      <c r="I334" s="122">
        <f t="shared" si="35"/>
        <v>0.252100916044178</v>
      </c>
      <c r="J334" s="128">
        <f t="shared" si="36"/>
        <v>99.875101184021972</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0.12328022697512001</v>
      </c>
      <c r="F335" s="128">
        <f t="shared" si="32"/>
        <v>2259.4799999999996</v>
      </c>
      <c r="G335" s="122">
        <f t="shared" si="33"/>
        <v>0.12238502798699713</v>
      </c>
      <c r="H335" s="128">
        <f t="shared" si="34"/>
        <v>44538.237000000008</v>
      </c>
      <c r="I335" s="122">
        <f t="shared" si="35"/>
        <v>0.446813715654511</v>
      </c>
      <c r="J335" s="128">
        <f t="shared" si="36"/>
        <v>100.7314611949249</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6.7736468790921003E-2</v>
      </c>
      <c r="F336" s="128">
        <f t="shared" si="32"/>
        <v>1241.4740000000002</v>
      </c>
      <c r="G336" s="122">
        <f t="shared" si="33"/>
        <v>6.7138857822757261E-2</v>
      </c>
      <c r="H336" s="128">
        <f t="shared" si="34"/>
        <v>24433.106</v>
      </c>
      <c r="I336" s="122">
        <f t="shared" si="35"/>
        <v>0.48897374687768286</v>
      </c>
      <c r="J336" s="128">
        <f t="shared" si="36"/>
        <v>100.89011190768451</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2.4691837625491053E-2</v>
      </c>
      <c r="F337" s="128">
        <f t="shared" si="32"/>
        <v>452.55200000000002</v>
      </c>
      <c r="G337" s="122">
        <f t="shared" si="33"/>
        <v>2.4486069702323868E-2</v>
      </c>
      <c r="H337" s="128">
        <f t="shared" si="34"/>
        <v>8910.9459999999999</v>
      </c>
      <c r="I337" s="122">
        <f t="shared" si="35"/>
        <v>-1.8117126860499357E-2</v>
      </c>
      <c r="J337" s="128">
        <f t="shared" si="36"/>
        <v>100.84034688158899</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1.1564655172413793E-2</v>
      </c>
      <c r="F338" s="128">
        <f t="shared" si="32"/>
        <v>211.95699999999999</v>
      </c>
      <c r="G338" s="122">
        <f t="shared" si="33"/>
        <v>1.1470368406156315E-2</v>
      </c>
      <c r="H338" s="128">
        <f t="shared" si="34"/>
        <v>4174.2849999999999</v>
      </c>
      <c r="I338" s="122">
        <f t="shared" si="35"/>
        <v>0.42816401365420104</v>
      </c>
      <c r="J338" s="128">
        <f t="shared" si="36"/>
        <v>100.82200294636459</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3.8693910955914443E-2</v>
      </c>
      <c r="F339" s="128">
        <f t="shared" si="32"/>
        <v>709.1819999999999</v>
      </c>
      <c r="G339" s="122">
        <f t="shared" si="33"/>
        <v>3.8770325264688016E-2</v>
      </c>
      <c r="H339" s="128">
        <f t="shared" si="34"/>
        <v>14109.257999999998</v>
      </c>
      <c r="I339" s="122">
        <f t="shared" si="35"/>
        <v>-0.21836658257702199</v>
      </c>
      <c r="J339" s="128">
        <f t="shared" si="36"/>
        <v>99.802905164576543</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3.6668539938891319E-2</v>
      </c>
      <c r="F340" s="128">
        <f t="shared" si="32"/>
        <v>672.06100000000004</v>
      </c>
      <c r="G340" s="122">
        <f t="shared" si="33"/>
        <v>3.6966105094815058E-2</v>
      </c>
      <c r="H340" s="128">
        <f t="shared" si="34"/>
        <v>13452.668000000001</v>
      </c>
      <c r="I340" s="122">
        <f t="shared" si="35"/>
        <v>-0.19541043391224042</v>
      </c>
      <c r="J340" s="128">
        <f t="shared" si="36"/>
        <v>99.195032435360702</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0.34130286992579661</v>
      </c>
      <c r="F341" s="128">
        <f t="shared" si="32"/>
        <v>6255.3990000000003</v>
      </c>
      <c r="G341" s="122">
        <f t="shared" si="33"/>
        <v>0.34046004468027224</v>
      </c>
      <c r="H341" s="128">
        <f t="shared" si="34"/>
        <v>123899.879</v>
      </c>
      <c r="I341" s="122">
        <f t="shared" si="35"/>
        <v>0.52913512968561816</v>
      </c>
      <c r="J341" s="128">
        <f t="shared" si="36"/>
        <v>100.24755481845627</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0.24114895242252288</v>
      </c>
      <c r="F342" s="128">
        <f t="shared" si="32"/>
        <v>4419.7779999999993</v>
      </c>
      <c r="G342" s="122">
        <f t="shared" si="33"/>
        <v>0.24097147167364164</v>
      </c>
      <c r="H342" s="128">
        <f t="shared" si="34"/>
        <v>87694.096999999994</v>
      </c>
      <c r="I342" s="122">
        <f t="shared" si="35"/>
        <v>0.51377025990843028</v>
      </c>
      <c r="J342" s="128">
        <f t="shared" si="36"/>
        <v>100.07365218282835</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0.33894325621999116</v>
      </c>
      <c r="F343" s="128">
        <f t="shared" si="32"/>
        <v>6212.1519999999982</v>
      </c>
      <c r="G343" s="122">
        <f t="shared" si="33"/>
        <v>0.33621750719253463</v>
      </c>
      <c r="H343" s="128">
        <f t="shared" si="34"/>
        <v>122355.939</v>
      </c>
      <c r="I343" s="122">
        <f t="shared" si="35"/>
        <v>-3.7905932518287944E-2</v>
      </c>
      <c r="J343" s="128">
        <f t="shared" si="36"/>
        <v>100.81071002227604</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5.8119107376691397E-2</v>
      </c>
      <c r="F344" s="128">
        <f t="shared" si="32"/>
        <v>1065.2069999999999</v>
      </c>
      <c r="G344" s="122">
        <f t="shared" si="33"/>
        <v>5.8213319447459472E-2</v>
      </c>
      <c r="H344" s="128">
        <f t="shared" si="34"/>
        <v>21184.933000000005</v>
      </c>
      <c r="I344" s="122">
        <f t="shared" si="35"/>
        <v>-0.13062803836112666</v>
      </c>
      <c r="J344" s="128">
        <f t="shared" si="36"/>
        <v>99.838160627735533</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0.17382474901789613</v>
      </c>
      <c r="F345" s="128">
        <f t="shared" si="32"/>
        <v>3185.86</v>
      </c>
      <c r="G345" s="122">
        <f t="shared" si="33"/>
        <v>0.17368733426943911</v>
      </c>
      <c r="H345" s="128">
        <f t="shared" si="34"/>
        <v>63208.121000000014</v>
      </c>
      <c r="I345" s="122">
        <f t="shared" si="35"/>
        <v>-0.12309308859648151</v>
      </c>
      <c r="J345" s="128">
        <f t="shared" si="36"/>
        <v>100.07911615952598</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5.1430597992143161E-2</v>
      </c>
      <c r="F346" s="128">
        <f t="shared" si="32"/>
        <v>942.61999999999989</v>
      </c>
      <c r="G346" s="122">
        <f t="shared" si="33"/>
        <v>5.1474141223733845E-2</v>
      </c>
      <c r="H346" s="128">
        <f t="shared" si="34"/>
        <v>18732.417999999998</v>
      </c>
      <c r="I346" s="122">
        <f t="shared" si="35"/>
        <v>-0.51764166636332931</v>
      </c>
      <c r="J346" s="128">
        <f t="shared" si="36"/>
        <v>99.915407560853865</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4.3851156700130955E-2</v>
      </c>
      <c r="F347" s="128">
        <f t="shared" si="32"/>
        <v>803.70400000000018</v>
      </c>
      <c r="G347" s="122">
        <f t="shared" si="33"/>
        <v>4.3733218106226941E-2</v>
      </c>
      <c r="H347" s="128">
        <f t="shared" si="34"/>
        <v>15915.349000000002</v>
      </c>
      <c r="I347" s="122">
        <f t="shared" si="35"/>
        <v>-0.53940557191002247</v>
      </c>
      <c r="J347" s="128">
        <f t="shared" si="36"/>
        <v>100.26967737342709</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0.39109477302487994</v>
      </c>
      <c r="F348" s="128">
        <f t="shared" si="32"/>
        <v>7167.9849999999997</v>
      </c>
      <c r="G348" s="122">
        <f t="shared" si="33"/>
        <v>0.39106298104798048</v>
      </c>
      <c r="H348" s="128">
        <f t="shared" si="34"/>
        <v>142315.24900000001</v>
      </c>
      <c r="I348" s="122">
        <f t="shared" si="35"/>
        <v>-0.34492505921057243</v>
      </c>
      <c r="J348" s="128">
        <f t="shared" si="36"/>
        <v>100.00812963088816</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0.38531541903099092</v>
      </c>
      <c r="F349" s="128">
        <f t="shared" si="32"/>
        <v>7062.0610000000015</v>
      </c>
      <c r="G349" s="122">
        <f t="shared" si="33"/>
        <v>0.38534063074475366</v>
      </c>
      <c r="H349" s="128">
        <f t="shared" si="34"/>
        <v>140232.777</v>
      </c>
      <c r="I349" s="122">
        <f t="shared" si="35"/>
        <v>0.58517800166840661</v>
      </c>
      <c r="J349" s="128">
        <f t="shared" si="36"/>
        <v>99.993457291613908</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0.11643987341772152</v>
      </c>
      <c r="F350" s="128">
        <f t="shared" si="32"/>
        <v>2134.11</v>
      </c>
      <c r="G350" s="122">
        <f t="shared" si="33"/>
        <v>0.11618854470362909</v>
      </c>
      <c r="H350" s="128">
        <f t="shared" si="34"/>
        <v>42283.218999999997</v>
      </c>
      <c r="I350" s="122">
        <f t="shared" si="35"/>
        <v>-0.61193130640036808</v>
      </c>
      <c r="J350" s="128">
        <f t="shared" si="36"/>
        <v>100.21631109567085</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5.1050742034046262E-2</v>
      </c>
      <c r="F351" s="128">
        <f t="shared" si="32"/>
        <v>935.6579999999999</v>
      </c>
      <c r="G351" s="122">
        <f t="shared" si="33"/>
        <v>5.1013335385071946E-2</v>
      </c>
      <c r="H351" s="128">
        <f t="shared" si="34"/>
        <v>18564.721999999998</v>
      </c>
      <c r="I351" s="122">
        <f t="shared" si="35"/>
        <v>-0.55814932013803609</v>
      </c>
      <c r="J351" s="128">
        <f t="shared" si="36"/>
        <v>100.07332719707887</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5.5936054124836314E-2</v>
      </c>
      <c r="F352" s="128">
        <f t="shared" si="32"/>
        <v>1025.1959999999999</v>
      </c>
      <c r="G352" s="122">
        <f t="shared" si="33"/>
        <v>5.6267103393887095E-2</v>
      </c>
      <c r="H352" s="128">
        <f t="shared" si="34"/>
        <v>20476.667999999998</v>
      </c>
      <c r="I352" s="122">
        <f t="shared" si="35"/>
        <v>0.11754668071827455</v>
      </c>
      <c r="J352" s="128">
        <f t="shared" si="36"/>
        <v>99.411646860984945</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0.14474792666957662</v>
      </c>
      <c r="F353" s="128">
        <f t="shared" si="32"/>
        <v>2652.94</v>
      </c>
      <c r="G353" s="122">
        <f t="shared" si="33"/>
        <v>0.14517617656676349</v>
      </c>
      <c r="H353" s="128">
        <f t="shared" si="34"/>
        <v>52832.369000000006</v>
      </c>
      <c r="I353" s="122">
        <f t="shared" si="35"/>
        <v>-0.4996753169884775</v>
      </c>
      <c r="J353" s="128">
        <f t="shared" si="36"/>
        <v>99.705013654916087</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0.37982474901789604</v>
      </c>
      <c r="F354" s="128">
        <f t="shared" si="32"/>
        <v>6961.427999999999</v>
      </c>
      <c r="G354" s="122">
        <f t="shared" si="33"/>
        <v>0.37931508110321249</v>
      </c>
      <c r="H354" s="128">
        <f t="shared" si="34"/>
        <v>138039.965</v>
      </c>
      <c r="I354" s="122">
        <f t="shared" si="35"/>
        <v>2.6555483891728494E-2</v>
      </c>
      <c r="J354" s="128">
        <f t="shared" si="36"/>
        <v>100.13436531793074</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0.21033697075512878</v>
      </c>
      <c r="F355" s="128">
        <f t="shared" si="32"/>
        <v>3855.056</v>
      </c>
      <c r="G355" s="122">
        <f t="shared" si="33"/>
        <v>0.21037309126481443</v>
      </c>
      <c r="H355" s="128">
        <f t="shared" si="34"/>
        <v>76558.764999999999</v>
      </c>
      <c r="I355" s="122">
        <f t="shared" si="35"/>
        <v>0.49005606676761715</v>
      </c>
      <c r="J355" s="128">
        <f t="shared" si="36"/>
        <v>99.982830261480444</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8.6201549541684852E-2</v>
      </c>
      <c r="F356" s="128">
        <f t="shared" si="32"/>
        <v>1579.902</v>
      </c>
      <c r="G356" s="122">
        <f t="shared" si="33"/>
        <v>8.6904687581577225E-2</v>
      </c>
      <c r="H356" s="128">
        <f t="shared" si="34"/>
        <v>31626.267000000003</v>
      </c>
      <c r="I356" s="122">
        <f t="shared" si="35"/>
        <v>-0.29284010082743156</v>
      </c>
      <c r="J356" s="128">
        <f t="shared" si="36"/>
        <v>99.190908960771139</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0.17880483413356613</v>
      </c>
      <c r="F357" s="128">
        <f t="shared" si="32"/>
        <v>3277.1349999999998</v>
      </c>
      <c r="G357" s="122">
        <f t="shared" si="33"/>
        <v>0.17808674182991271</v>
      </c>
      <c r="H357" s="128">
        <f t="shared" si="34"/>
        <v>64809.149000000005</v>
      </c>
      <c r="I357" s="122">
        <f t="shared" si="35"/>
        <v>0.3940204506776197</v>
      </c>
      <c r="J357" s="128">
        <f t="shared" si="36"/>
        <v>100.40322614489699</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0.62930941728502843</v>
      </c>
      <c r="F358" s="128">
        <f t="shared" si="32"/>
        <v>11533.983</v>
      </c>
      <c r="G358" s="122">
        <f t="shared" si="33"/>
        <v>0.6264177550498875</v>
      </c>
      <c r="H358" s="128">
        <f t="shared" si="34"/>
        <v>227965.323</v>
      </c>
      <c r="I358" s="122">
        <f t="shared" si="35"/>
        <v>0.44496482042024649</v>
      </c>
      <c r="J358" s="128">
        <f t="shared" si="36"/>
        <v>100.46161881776654</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9.8174432562199918E-2</v>
      </c>
      <c r="F359" s="128">
        <f t="shared" si="32"/>
        <v>1799.3410000000001</v>
      </c>
      <c r="G359" s="122">
        <f t="shared" si="33"/>
        <v>9.8662853547080556E-2</v>
      </c>
      <c r="H359" s="128">
        <f t="shared" si="34"/>
        <v>35905.287000000011</v>
      </c>
      <c r="I359" s="122">
        <f t="shared" si="35"/>
        <v>-6.9583709990322637E-2</v>
      </c>
      <c r="J359" s="128">
        <f t="shared" si="36"/>
        <v>99.504959599969851</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0.17744478393714536</v>
      </c>
      <c r="F360" s="128">
        <f t="shared" si="32"/>
        <v>3252.2080000000001</v>
      </c>
      <c r="G360" s="122">
        <f t="shared" si="33"/>
        <v>0.17866565911645174</v>
      </c>
      <c r="H360" s="128">
        <f t="shared" si="34"/>
        <v>65019.828000000001</v>
      </c>
      <c r="I360" s="122">
        <f t="shared" si="35"/>
        <v>-0.36471749431590794</v>
      </c>
      <c r="J360" s="128">
        <f t="shared" si="36"/>
        <v>99.316670486458378</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5.6796649934526412E-2</v>
      </c>
      <c r="F361" s="128">
        <f t="shared" si="32"/>
        <v>1040.9690000000001</v>
      </c>
      <c r="G361" s="122">
        <f t="shared" si="33"/>
        <v>5.7743761661248796E-2</v>
      </c>
      <c r="H361" s="128">
        <f t="shared" si="34"/>
        <v>21014.052</v>
      </c>
      <c r="I361" s="122">
        <f t="shared" si="35"/>
        <v>-0.52534177002650917</v>
      </c>
      <c r="J361" s="128">
        <f t="shared" si="36"/>
        <v>98.359802514636002</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9.136621562636402E-3</v>
      </c>
      <c r="F362" s="128">
        <f t="shared" si="32"/>
        <v>167.45599999999999</v>
      </c>
      <c r="G362" s="122">
        <f t="shared" si="33"/>
        <v>9.3542409162478482E-3</v>
      </c>
      <c r="H362" s="128">
        <f t="shared" si="34"/>
        <v>3404.1860000000006</v>
      </c>
      <c r="I362" s="122">
        <f t="shared" si="35"/>
        <v>-0.36048757432352763</v>
      </c>
      <c r="J362" s="128">
        <f t="shared" si="36"/>
        <v>97.673575487739981</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2.9183162374508957E-2</v>
      </c>
      <c r="F363" s="128">
        <f t="shared" si="32"/>
        <v>534.86900000000014</v>
      </c>
      <c r="G363" s="122">
        <f t="shared" si="33"/>
        <v>2.9214709866756054E-2</v>
      </c>
      <c r="H363" s="128">
        <f t="shared" si="34"/>
        <v>10631.787999999997</v>
      </c>
      <c r="I363" s="122">
        <f t="shared" si="35"/>
        <v>-0.21951637992111317</v>
      </c>
      <c r="J363" s="128">
        <f t="shared" si="36"/>
        <v>99.892015041768417</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0.58036583369707551</v>
      </c>
      <c r="F364" s="128">
        <f t="shared" si="32"/>
        <v>10636.945</v>
      </c>
      <c r="G364" s="122">
        <f t="shared" si="33"/>
        <v>0.58083954396445359</v>
      </c>
      <c r="H364" s="128">
        <f t="shared" si="34"/>
        <v>211378.546</v>
      </c>
      <c r="I364" s="122">
        <f t="shared" si="35"/>
        <v>-3.4164529530906602E-2</v>
      </c>
      <c r="J364" s="128">
        <f t="shared" si="36"/>
        <v>99.91844386762223</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0.57090298996071587</v>
      </c>
      <c r="F365" s="128">
        <f t="shared" si="32"/>
        <v>10463.51</v>
      </c>
      <c r="G365" s="122">
        <f t="shared" si="33"/>
        <v>0.56960809685671832</v>
      </c>
      <c r="H365" s="128">
        <f t="shared" si="34"/>
        <v>207291.20900000009</v>
      </c>
      <c r="I365" s="122">
        <f t="shared" si="35"/>
        <v>2.8076888464879143E-2</v>
      </c>
      <c r="J365" s="128">
        <f t="shared" si="36"/>
        <v>100.22733052973496</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0.36419620253164559</v>
      </c>
      <c r="F366" s="128">
        <f t="shared" si="32"/>
        <v>6674.9880000000003</v>
      </c>
      <c r="G366" s="122">
        <f t="shared" si="33"/>
        <v>0.3635523179608649</v>
      </c>
      <c r="H366" s="128">
        <f t="shared" si="34"/>
        <v>132303.59599999999</v>
      </c>
      <c r="I366" s="122">
        <f t="shared" si="35"/>
        <v>-0.23805030902821037</v>
      </c>
      <c r="J366" s="128">
        <f t="shared" si="36"/>
        <v>100.17710919143417</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0.38527095154954166</v>
      </c>
      <c r="F367" s="128">
        <f t="shared" si="32"/>
        <v>7061.2460000000001</v>
      </c>
      <c r="G367" s="122">
        <f t="shared" si="33"/>
        <v>0.38423599482302373</v>
      </c>
      <c r="H367" s="128">
        <f t="shared" si="34"/>
        <v>139830.77899999998</v>
      </c>
      <c r="I367" s="122">
        <f t="shared" si="35"/>
        <v>0.13253805269940008</v>
      </c>
      <c r="J367" s="128">
        <f t="shared" si="36"/>
        <v>100.26935444374352</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6.5622817546922729E-2</v>
      </c>
      <c r="F368" s="128">
        <f t="shared" si="32"/>
        <v>1202.7349999999999</v>
      </c>
      <c r="G368" s="122">
        <f t="shared" si="33"/>
        <v>6.5751826642741942E-2</v>
      </c>
      <c r="H368" s="128">
        <f t="shared" si="34"/>
        <v>23928.339000000004</v>
      </c>
      <c r="I368" s="122">
        <f t="shared" si="35"/>
        <v>-0.35583635178953371</v>
      </c>
      <c r="J368" s="128">
        <f t="shared" si="36"/>
        <v>99.803793898350264</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0.26303382802269748</v>
      </c>
      <c r="F369" s="128">
        <f t="shared" si="32"/>
        <v>4820.8839999999991</v>
      </c>
      <c r="G369" s="122">
        <f t="shared" si="33"/>
        <v>0.26363027486885821</v>
      </c>
      <c r="H369" s="128">
        <f t="shared" si="34"/>
        <v>95940.066000000006</v>
      </c>
      <c r="I369" s="122">
        <f t="shared" si="35"/>
        <v>0.35357609891300867</v>
      </c>
      <c r="J369" s="128">
        <f t="shared" si="36"/>
        <v>99.773756315940034</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0.18414289611523352</v>
      </c>
      <c r="F370" s="128">
        <f t="shared" si="32"/>
        <v>3374.971</v>
      </c>
      <c r="G370" s="122">
        <f t="shared" si="33"/>
        <v>0.18357977187231228</v>
      </c>
      <c r="H370" s="128">
        <f t="shared" si="34"/>
        <v>66808.167000000016</v>
      </c>
      <c r="I370" s="122">
        <f t="shared" si="35"/>
        <v>0.57986295581864133</v>
      </c>
      <c r="J370" s="128">
        <f t="shared" si="36"/>
        <v>100.30674634638555</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0.33080046922741163</v>
      </c>
      <c r="F371" s="128">
        <f t="shared" si="32"/>
        <v>6062.9110000000001</v>
      </c>
      <c r="G371" s="122">
        <f t="shared" si="33"/>
        <v>0.33012110936774397</v>
      </c>
      <c r="H371" s="128">
        <f t="shared" si="34"/>
        <v>120137.34400000001</v>
      </c>
      <c r="I371" s="122">
        <f t="shared" si="35"/>
        <v>0.10368987078608655</v>
      </c>
      <c r="J371" s="128">
        <f t="shared" si="36"/>
        <v>100.20579109920259</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0.18318523570493234</v>
      </c>
      <c r="F372" s="128">
        <f t="shared" si="32"/>
        <v>3357.4189999999999</v>
      </c>
      <c r="G372" s="122">
        <f t="shared" si="33"/>
        <v>0.18283930490026626</v>
      </c>
      <c r="H372" s="128">
        <f t="shared" si="34"/>
        <v>66538.697</v>
      </c>
      <c r="I372" s="122">
        <f t="shared" si="35"/>
        <v>-0.13216306355288326</v>
      </c>
      <c r="J372" s="128">
        <f t="shared" si="36"/>
        <v>100.18919936545088</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0.19999994543867305</v>
      </c>
      <c r="F373" s="128">
        <f t="shared" si="32"/>
        <v>3665.5989999999997</v>
      </c>
      <c r="G373" s="122">
        <f t="shared" si="33"/>
        <v>0.19988106419285612</v>
      </c>
      <c r="H373" s="128">
        <f t="shared" si="34"/>
        <v>72740.517000000007</v>
      </c>
      <c r="I373" s="122">
        <f t="shared" si="35"/>
        <v>0.17269404646900061</v>
      </c>
      <c r="J373" s="128">
        <f t="shared" si="36"/>
        <v>100.05947599203407</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7.9090899170667833E-2</v>
      </c>
      <c r="F374" s="128">
        <f t="shared" si="32"/>
        <v>1449.578</v>
      </c>
      <c r="G374" s="122">
        <f t="shared" si="33"/>
        <v>7.9163316562202019E-2</v>
      </c>
      <c r="H374" s="128">
        <f t="shared" si="34"/>
        <v>28809.034999999996</v>
      </c>
      <c r="I374" s="122">
        <f t="shared" si="35"/>
        <v>-0.32442007533646233</v>
      </c>
      <c r="J374" s="128">
        <f t="shared" si="36"/>
        <v>99.908521529062924</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0.10752940855521606</v>
      </c>
      <c r="F375" s="128">
        <f t="shared" si="32"/>
        <v>1970.799</v>
      </c>
      <c r="G375" s="122">
        <f t="shared" si="33"/>
        <v>0.10760590955679698</v>
      </c>
      <c r="H375" s="128">
        <f t="shared" si="34"/>
        <v>39159.834999999999</v>
      </c>
      <c r="I375" s="122">
        <f t="shared" si="35"/>
        <v>0.59227612769720339</v>
      </c>
      <c r="J375" s="128">
        <f t="shared" si="36"/>
        <v>99.928906319461447</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3.4049923614142295E-2</v>
      </c>
      <c r="F376" s="128">
        <f t="shared" si="32"/>
        <v>624.06700000000001</v>
      </c>
      <c r="G376" s="122">
        <f t="shared" si="33"/>
        <v>3.3926313273008553E-2</v>
      </c>
      <c r="H376" s="128">
        <f t="shared" si="34"/>
        <v>12346.429999999998</v>
      </c>
      <c r="I376" s="122">
        <f t="shared" si="35"/>
        <v>-0.40865654884702285</v>
      </c>
      <c r="J376" s="128">
        <f t="shared" si="36"/>
        <v>100.36434946567591</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0.36061692492361419</v>
      </c>
      <c r="F377" s="128">
        <f t="shared" si="32"/>
        <v>6609.3870000000006</v>
      </c>
      <c r="G377" s="122">
        <f t="shared" si="33"/>
        <v>0.35961214446071793</v>
      </c>
      <c r="H377" s="128">
        <f t="shared" si="34"/>
        <v>130869.69200000001</v>
      </c>
      <c r="I377" s="122">
        <f t="shared" si="35"/>
        <v>2.9764287599007285E-2</v>
      </c>
      <c r="J377" s="128">
        <f t="shared" si="36"/>
        <v>100.27940671036097</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0.23917950676560454</v>
      </c>
      <c r="F378" s="128">
        <f t="shared" si="32"/>
        <v>4383.6819999999998</v>
      </c>
      <c r="G378" s="122">
        <f t="shared" si="33"/>
        <v>0.23826382519186959</v>
      </c>
      <c r="H378" s="128">
        <f t="shared" si="34"/>
        <v>86708.732999999993</v>
      </c>
      <c r="I378" s="122">
        <f t="shared" si="35"/>
        <v>-0.10952971144742522</v>
      </c>
      <c r="J378" s="128">
        <f t="shared" si="36"/>
        <v>100.38431414126654</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0.15416455696202527</v>
      </c>
      <c r="F379" s="128">
        <f t="shared" si="32"/>
        <v>2825.5279999999993</v>
      </c>
      <c r="G379" s="122">
        <f t="shared" si="33"/>
        <v>0.15357613919581009</v>
      </c>
      <c r="H379" s="128">
        <f t="shared" si="34"/>
        <v>55889.275000000016</v>
      </c>
      <c r="I379" s="122">
        <f t="shared" si="35"/>
        <v>0.19973707995763748</v>
      </c>
      <c r="J379" s="128">
        <f t="shared" si="36"/>
        <v>100.38314400224957</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1.1583096900916631E-2</v>
      </c>
      <c r="F380" s="128">
        <f t="shared" si="32"/>
        <v>212.29500000000002</v>
      </c>
      <c r="G380" s="122">
        <f t="shared" si="33"/>
        <v>1.1511091753934258E-2</v>
      </c>
      <c r="H380" s="128">
        <f t="shared" si="34"/>
        <v>4189.1050000000014</v>
      </c>
      <c r="I380" s="122">
        <f t="shared" si="35"/>
        <v>-0.49252109628404428</v>
      </c>
      <c r="J380" s="128">
        <f t="shared" si="36"/>
        <v>100.62552839054351</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4.5137849738105622</v>
      </c>
      <c r="F381" s="128">
        <f t="shared" si="32"/>
        <v>82728.650999999983</v>
      </c>
      <c r="G381" s="122">
        <f t="shared" si="33"/>
        <v>4.5243311533610511</v>
      </c>
      <c r="H381" s="128">
        <f t="shared" si="34"/>
        <v>1646490.0690000004</v>
      </c>
      <c r="I381" s="122">
        <f t="shared" si="35"/>
        <v>-3.5479584741639529E-2</v>
      </c>
      <c r="J381" s="128">
        <f t="shared" si="36"/>
        <v>99.766900803831433</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0.58150425578350062</v>
      </c>
      <c r="F382" s="128">
        <f t="shared" si="32"/>
        <v>10657.81</v>
      </c>
      <c r="G382" s="122">
        <f t="shared" si="33"/>
        <v>0.58166082837114863</v>
      </c>
      <c r="H382" s="128">
        <f t="shared" si="34"/>
        <v>211677.42700000003</v>
      </c>
      <c r="I382" s="122">
        <f t="shared" si="35"/>
        <v>0.12869315095711478</v>
      </c>
      <c r="J382" s="128">
        <f t="shared" si="36"/>
        <v>99.973081806439239</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8.2660192055870801E-2</v>
      </c>
      <c r="F383" s="128">
        <f t="shared" si="32"/>
        <v>1514.9960000000001</v>
      </c>
      <c r="G383" s="122">
        <f t="shared" si="33"/>
        <v>8.2965319205647411E-2</v>
      </c>
      <c r="H383" s="128">
        <f t="shared" si="34"/>
        <v>30192.655999999999</v>
      </c>
      <c r="I383" s="122">
        <f t="shared" si="35"/>
        <v>0.27212688490260056</v>
      </c>
      <c r="J383" s="128">
        <f t="shared" si="36"/>
        <v>99.632223255815731</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3.9945875163683982E-2</v>
      </c>
      <c r="F384" s="128">
        <f t="shared" si="32"/>
        <v>732.12800000000004</v>
      </c>
      <c r="G384" s="122">
        <f t="shared" si="33"/>
        <v>3.9868720786768473E-2</v>
      </c>
      <c r="H384" s="128">
        <f t="shared" si="34"/>
        <v>14508.984999999995</v>
      </c>
      <c r="I384" s="122">
        <f t="shared" si="35"/>
        <v>-0.13853009547721179</v>
      </c>
      <c r="J384" s="128">
        <f t="shared" si="36"/>
        <v>100.19352107464937</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0.2264175032736796</v>
      </c>
      <c r="F385" s="128">
        <f t="shared" si="32"/>
        <v>4149.78</v>
      </c>
      <c r="G385" s="122">
        <f t="shared" si="33"/>
        <v>0.22604714785433017</v>
      </c>
      <c r="H385" s="128">
        <f t="shared" si="34"/>
        <v>82262.851999999984</v>
      </c>
      <c r="I385" s="122">
        <f t="shared" si="35"/>
        <v>-5.6096062515515126E-2</v>
      </c>
      <c r="J385" s="128">
        <f t="shared" si="36"/>
        <v>100.16383989927098</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0.65020313182016587</v>
      </c>
      <c r="F386" s="128">
        <f t="shared" si="32"/>
        <v>11916.923000000001</v>
      </c>
      <c r="G386" s="122">
        <f t="shared" si="33"/>
        <v>0.6548502826178354</v>
      </c>
      <c r="H386" s="128">
        <f t="shared" si="34"/>
        <v>238312.46000000002</v>
      </c>
      <c r="I386" s="122">
        <f t="shared" si="35"/>
        <v>-0.63245117726573308</v>
      </c>
      <c r="J386" s="128">
        <f t="shared" si="36"/>
        <v>99.290349119329676</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0.36773843299869052</v>
      </c>
      <c r="F387" s="128">
        <f t="shared" si="32"/>
        <v>6739.91</v>
      </c>
      <c r="G387" s="122">
        <f t="shared" si="33"/>
        <v>0.36810414405403402</v>
      </c>
      <c r="H387" s="128">
        <f t="shared" si="34"/>
        <v>133960.092</v>
      </c>
      <c r="I387" s="122">
        <f t="shared" si="35"/>
        <v>0.19280560681573286</v>
      </c>
      <c r="J387" s="128">
        <f t="shared" si="36"/>
        <v>99.900650111863499</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2.412210824967263E-3</v>
      </c>
      <c r="F388" s="128">
        <f t="shared" si="32"/>
        <v>44.210999999999999</v>
      </c>
      <c r="G388" s="122">
        <f t="shared" si="33"/>
        <v>2.355018561822823E-3</v>
      </c>
      <c r="H388" s="128">
        <f t="shared" si="34"/>
        <v>857.03599999999994</v>
      </c>
      <c r="I388" s="122">
        <f t="shared" si="35"/>
        <v>0.22898736396190494</v>
      </c>
      <c r="J388" s="128">
        <f t="shared" si="36"/>
        <v>102.42852706435453</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1.4541030117852466E-2</v>
      </c>
      <c r="F389" s="128">
        <f t="shared" si="32"/>
        <v>266.50799999999998</v>
      </c>
      <c r="G389" s="122">
        <f t="shared" si="33"/>
        <v>1.4643766882190816E-2</v>
      </c>
      <c r="H389" s="128">
        <f t="shared" si="34"/>
        <v>5329.1449999999995</v>
      </c>
      <c r="I389" s="122">
        <f t="shared" si="35"/>
        <v>5.7385634414348449E-2</v>
      </c>
      <c r="J389" s="128">
        <f t="shared" si="36"/>
        <v>99.298426660538453</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1.9100283718900047E-3</v>
      </c>
      <c r="F390" s="128">
        <f t="shared" si="32"/>
        <v>35.007000000000005</v>
      </c>
      <c r="G390" s="122">
        <f t="shared" si="33"/>
        <v>1.883287215012132E-3</v>
      </c>
      <c r="H390" s="128">
        <f t="shared" si="34"/>
        <v>685.36400000000003</v>
      </c>
      <c r="I390" s="122">
        <f t="shared" si="35"/>
        <v>-0.24657549331902498</v>
      </c>
      <c r="J390" s="128">
        <f t="shared" si="36"/>
        <v>101.41991920641273</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1.6105303360977739E-2</v>
      </c>
      <c r="F391" s="128">
        <f t="shared" si="32"/>
        <v>295.178</v>
      </c>
      <c r="G391" s="122">
        <f t="shared" si="33"/>
        <v>1.6249327460231538E-2</v>
      </c>
      <c r="H391" s="128">
        <f t="shared" si="34"/>
        <v>5913.4390000000012</v>
      </c>
      <c r="I391" s="122">
        <f t="shared" si="35"/>
        <v>0.34606633478096022</v>
      </c>
      <c r="J391" s="128">
        <f t="shared" si="36"/>
        <v>99.113661167785054</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1.8981885639458753E-4</v>
      </c>
      <c r="F392" s="128">
        <f t="shared" si="32"/>
        <v>3.4790000000000001</v>
      </c>
      <c r="G392" s="122">
        <f t="shared" si="33"/>
        <v>1.8312866324649168E-4</v>
      </c>
      <c r="H392" s="128">
        <f t="shared" si="34"/>
        <v>66.644000000000005</v>
      </c>
      <c r="I392" s="122">
        <f t="shared" si="35"/>
        <v>-3.0692282942520049E-2</v>
      </c>
      <c r="J392" s="128">
        <f t="shared" si="36"/>
        <v>103.65327471379553</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3.9273243125272812E-3</v>
      </c>
      <c r="F393" s="128">
        <f t="shared" ref="F393:F456" si="38">SUMPRODUCT($K$2:$AI$2,$K393:$AI393)</f>
        <v>71.98</v>
      </c>
      <c r="G393" s="122">
        <f t="shared" ref="G393:G456" si="39">SUMPRODUCT($K$3:$AI$3,$K393:$AI393)/$J$3</f>
        <v>3.9637639144974573E-3</v>
      </c>
      <c r="H393" s="128">
        <f t="shared" ref="H393:H456" si="40">SUMPRODUCT($K$3:$AI$3,$K393:$AI393)</f>
        <v>1442.489</v>
      </c>
      <c r="I393" s="122">
        <f t="shared" ref="I393:I456" si="41">CORREL($K$4:$AI$4,$K393:$AI393)</f>
        <v>0.23730836810454098</v>
      </c>
      <c r="J393" s="128">
        <f t="shared" si="36"/>
        <v>99.080681827772381</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1.7961588825840245E-3</v>
      </c>
      <c r="F394" s="128">
        <f t="shared" si="38"/>
        <v>32.92</v>
      </c>
      <c r="G394" s="122">
        <f t="shared" si="39"/>
        <v>1.8530771957496032E-3</v>
      </c>
      <c r="H394" s="128">
        <f t="shared" si="40"/>
        <v>674.36999999999989</v>
      </c>
      <c r="I394" s="122">
        <f t="shared" si="41"/>
        <v>5.6936782656010931E-2</v>
      </c>
      <c r="J394" s="128">
        <f t="shared" ref="J394:J457" si="42">$E394/$G394*100</f>
        <v>96.92844349409016</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1.0906809253601048E-4</v>
      </c>
      <c r="F395" s="128">
        <f t="shared" si="38"/>
        <v>1.9990000000000001</v>
      </c>
      <c r="G395" s="122">
        <f t="shared" si="39"/>
        <v>1.1510528441768636E-4</v>
      </c>
      <c r="H395" s="128">
        <f t="shared" si="40"/>
        <v>41.889000000000003</v>
      </c>
      <c r="I395" s="122">
        <f t="shared" si="41"/>
        <v>-4.0565479045213827E-2</v>
      </c>
      <c r="J395" s="128">
        <f t="shared" si="42"/>
        <v>94.755069750083294</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1.1288192928852027E-3</v>
      </c>
      <c r="F396" s="128">
        <f t="shared" si="38"/>
        <v>20.688999999999997</v>
      </c>
      <c r="G396" s="122">
        <f t="shared" si="39"/>
        <v>1.1603818432123633E-3</v>
      </c>
      <c r="H396" s="128">
        <f t="shared" si="40"/>
        <v>422.28500000000003</v>
      </c>
      <c r="I396" s="122">
        <f t="shared" si="41"/>
        <v>0.21643030388132037</v>
      </c>
      <c r="J396" s="128">
        <f t="shared" si="42"/>
        <v>97.279985850193611</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9.5241161065037112E-3</v>
      </c>
      <c r="F397" s="128">
        <f t="shared" si="38"/>
        <v>174.55800000000002</v>
      </c>
      <c r="G397" s="122">
        <f t="shared" si="39"/>
        <v>9.4299280883932968E-3</v>
      </c>
      <c r="H397" s="128">
        <f t="shared" si="40"/>
        <v>3431.73</v>
      </c>
      <c r="I397" s="122">
        <f t="shared" si="41"/>
        <v>0.35072401021640792</v>
      </c>
      <c r="J397" s="128">
        <f t="shared" si="42"/>
        <v>100.99882011005306</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1.1416575731121783E-2</v>
      </c>
      <c r="F398" s="128">
        <f t="shared" si="38"/>
        <v>209.24300000000002</v>
      </c>
      <c r="G398" s="122">
        <f t="shared" si="39"/>
        <v>1.1428471720355354E-2</v>
      </c>
      <c r="H398" s="128">
        <f t="shared" si="40"/>
        <v>4159.0380000000005</v>
      </c>
      <c r="I398" s="122">
        <f t="shared" si="41"/>
        <v>0.13540856851517799</v>
      </c>
      <c r="J398" s="128">
        <f t="shared" si="42"/>
        <v>99.895909186069176</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6.3290593627237024E-3</v>
      </c>
      <c r="F400" s="128">
        <f t="shared" si="38"/>
        <v>115.99900000000001</v>
      </c>
      <c r="G400" s="122">
        <f t="shared" si="39"/>
        <v>6.4106380815511172E-3</v>
      </c>
      <c r="H400" s="128">
        <f t="shared" si="40"/>
        <v>2332.9530000000009</v>
      </c>
      <c r="I400" s="122">
        <f t="shared" si="41"/>
        <v>-7.2909633476611502E-2</v>
      </c>
      <c r="J400" s="128">
        <f t="shared" si="42"/>
        <v>98.727447754971749</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7.3297686599738099E-4</v>
      </c>
      <c r="F401" s="128">
        <f t="shared" si="38"/>
        <v>13.433999999999999</v>
      </c>
      <c r="G401" s="122">
        <f t="shared" si="39"/>
        <v>7.1549163412737437E-4</v>
      </c>
      <c r="H401" s="128">
        <f t="shared" si="40"/>
        <v>260.38099999999997</v>
      </c>
      <c r="I401" s="122">
        <f t="shared" si="41"/>
        <v>0.15723602093499917</v>
      </c>
      <c r="J401" s="128">
        <f t="shared" si="42"/>
        <v>102.44380661296366</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0.74936627018769097</v>
      </c>
      <c r="F402" s="128">
        <f t="shared" si="38"/>
        <v>13734.385</v>
      </c>
      <c r="G402" s="122">
        <f t="shared" si="39"/>
        <v>0.75089344057331431</v>
      </c>
      <c r="H402" s="128">
        <f t="shared" si="40"/>
        <v>273264.38999999996</v>
      </c>
      <c r="I402" s="122">
        <f t="shared" si="41"/>
        <v>0.22042934740951109</v>
      </c>
      <c r="J402" s="128">
        <f t="shared" si="42"/>
        <v>99.796619559699792</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0.16170024006983849</v>
      </c>
      <c r="F403" s="128">
        <f t="shared" si="38"/>
        <v>2963.6419999999998</v>
      </c>
      <c r="G403" s="122">
        <f t="shared" si="39"/>
        <v>0.16135924752486128</v>
      </c>
      <c r="H403" s="128">
        <f t="shared" si="40"/>
        <v>58721.695999999989</v>
      </c>
      <c r="I403" s="122">
        <f t="shared" si="41"/>
        <v>-2.1153069160965626E-2</v>
      </c>
      <c r="J403" s="128">
        <f t="shared" si="42"/>
        <v>100.2113250713596</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0.70480166957660417</v>
      </c>
      <c r="F404" s="128">
        <f t="shared" si="38"/>
        <v>12917.605000000001</v>
      </c>
      <c r="G404" s="122">
        <f t="shared" si="39"/>
        <v>0.70584673512512397</v>
      </c>
      <c r="H404" s="128">
        <f t="shared" si="40"/>
        <v>256871.038</v>
      </c>
      <c r="I404" s="122">
        <f t="shared" si="41"/>
        <v>0.23898102011206782</v>
      </c>
      <c r="J404" s="128">
        <f t="shared" si="42"/>
        <v>99.851941576476293</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5.00847883020515E-2</v>
      </c>
      <c r="F405" s="128">
        <f t="shared" si="38"/>
        <v>917.95399999999995</v>
      </c>
      <c r="G405" s="122">
        <f t="shared" si="39"/>
        <v>5.1415575993559004E-2</v>
      </c>
      <c r="H405" s="128">
        <f t="shared" si="40"/>
        <v>18711.105</v>
      </c>
      <c r="I405" s="122">
        <f t="shared" si="41"/>
        <v>-0.36499950179736873</v>
      </c>
      <c r="J405" s="128">
        <f t="shared" si="42"/>
        <v>97.411703232354697</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0.42909630074203414</v>
      </c>
      <c r="F406" s="128">
        <f t="shared" si="38"/>
        <v>7864.4770000000017</v>
      </c>
      <c r="G406" s="122">
        <f t="shared" si="39"/>
        <v>0.42980834746193519</v>
      </c>
      <c r="H406" s="128">
        <f t="shared" si="40"/>
        <v>156415.424</v>
      </c>
      <c r="I406" s="122">
        <f t="shared" si="41"/>
        <v>-9.2479262733279485E-2</v>
      </c>
      <c r="J406" s="128">
        <f t="shared" si="42"/>
        <v>99.834333901585254</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0.40031749236141423</v>
      </c>
      <c r="F407" s="128">
        <f t="shared" si="38"/>
        <v>7337.0190000000002</v>
      </c>
      <c r="G407" s="122">
        <f t="shared" si="39"/>
        <v>0.40124878887884391</v>
      </c>
      <c r="H407" s="128">
        <f t="shared" si="40"/>
        <v>146022.05799999999</v>
      </c>
      <c r="I407" s="122">
        <f t="shared" si="41"/>
        <v>6.7467331835853225E-2</v>
      </c>
      <c r="J407" s="128">
        <f t="shared" si="42"/>
        <v>99.767900478894433</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0.16660022915757311</v>
      </c>
      <c r="F408" s="128">
        <f t="shared" si="38"/>
        <v>3053.4490000000001</v>
      </c>
      <c r="G408" s="122">
        <f t="shared" si="39"/>
        <v>0.1671182983026443</v>
      </c>
      <c r="H408" s="128">
        <f t="shared" si="40"/>
        <v>60817.524000000005</v>
      </c>
      <c r="I408" s="122">
        <f t="shared" si="41"/>
        <v>-4.5750066969550349E-2</v>
      </c>
      <c r="J408" s="128">
        <f t="shared" si="42"/>
        <v>99.689998551724727</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0.88467405063291127</v>
      </c>
      <c r="F409" s="128">
        <f t="shared" si="38"/>
        <v>16214.305999999997</v>
      </c>
      <c r="G409" s="122">
        <f t="shared" si="39"/>
        <v>0.88321331395173108</v>
      </c>
      <c r="H409" s="128">
        <f t="shared" si="40"/>
        <v>321418.10600000003</v>
      </c>
      <c r="I409" s="122">
        <f t="shared" si="41"/>
        <v>-5.0544353256982109E-2</v>
      </c>
      <c r="J409" s="128">
        <f t="shared" si="42"/>
        <v>100.16538888829069</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9.9592863378437368E-2</v>
      </c>
      <c r="F410" s="128">
        <f t="shared" si="38"/>
        <v>1825.3380000000002</v>
      </c>
      <c r="G410" s="122">
        <f t="shared" si="39"/>
        <v>0.10082748908410935</v>
      </c>
      <c r="H410" s="128">
        <f t="shared" si="40"/>
        <v>36693.03899999999</v>
      </c>
      <c r="I410" s="122">
        <f t="shared" si="41"/>
        <v>5.3125348886799761E-2</v>
      </c>
      <c r="J410" s="128">
        <f t="shared" si="42"/>
        <v>98.775506841549856</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2.5347773897861192E-2</v>
      </c>
      <c r="F411" s="128">
        <f t="shared" si="38"/>
        <v>464.57399999999996</v>
      </c>
      <c r="G411" s="122">
        <f t="shared" si="39"/>
        <v>2.5286354930630171E-2</v>
      </c>
      <c r="H411" s="128">
        <f t="shared" si="40"/>
        <v>9202.1850000000013</v>
      </c>
      <c r="I411" s="122">
        <f t="shared" si="41"/>
        <v>0.48840404536951465</v>
      </c>
      <c r="J411" s="128">
        <f t="shared" si="42"/>
        <v>100.24289371639176</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0.42627815364469662</v>
      </c>
      <c r="F412" s="128">
        <f t="shared" si="38"/>
        <v>7812.826</v>
      </c>
      <c r="G412" s="122">
        <f t="shared" si="39"/>
        <v>0.4257644475831161</v>
      </c>
      <c r="H412" s="128">
        <f t="shared" si="40"/>
        <v>154943.77200000003</v>
      </c>
      <c r="I412" s="122">
        <f t="shared" si="41"/>
        <v>0.19619147937010106</v>
      </c>
      <c r="J412" s="128">
        <f t="shared" si="42"/>
        <v>100.12065499233123</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0.43266155608904411</v>
      </c>
      <c r="F413" s="128">
        <f t="shared" si="38"/>
        <v>7929.8210000000008</v>
      </c>
      <c r="G413" s="122">
        <f t="shared" si="39"/>
        <v>0.43169818008952554</v>
      </c>
      <c r="H413" s="128">
        <f t="shared" si="40"/>
        <v>157103.17000000004</v>
      </c>
      <c r="I413" s="122">
        <f t="shared" si="41"/>
        <v>-0.15620737417505945</v>
      </c>
      <c r="J413" s="128">
        <f t="shared" si="42"/>
        <v>100.22315961566453</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0.12725523788738541</v>
      </c>
      <c r="F414" s="128">
        <f t="shared" si="38"/>
        <v>2332.3339999999998</v>
      </c>
      <c r="G414" s="122">
        <f t="shared" si="39"/>
        <v>0.12870470626705391</v>
      </c>
      <c r="H414" s="128">
        <f t="shared" si="40"/>
        <v>46838.087999999996</v>
      </c>
      <c r="I414" s="122">
        <f t="shared" si="41"/>
        <v>6.2186095038772891E-2</v>
      </c>
      <c r="J414" s="128">
        <f t="shared" si="42"/>
        <v>98.873803125224541</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9.5337134439109572E-2</v>
      </c>
      <c r="F415" s="128">
        <f t="shared" si="38"/>
        <v>1747.3390000000002</v>
      </c>
      <c r="G415" s="122">
        <f t="shared" si="39"/>
        <v>9.5369400883163549E-2</v>
      </c>
      <c r="H415" s="128">
        <f t="shared" si="40"/>
        <v>34706.736999999994</v>
      </c>
      <c r="I415" s="122">
        <f t="shared" si="41"/>
        <v>0.51759931220000666</v>
      </c>
      <c r="J415" s="128">
        <f t="shared" si="42"/>
        <v>99.966166879779919</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0.25115026189436918</v>
      </c>
      <c r="F416" s="128">
        <f t="shared" si="38"/>
        <v>4603.0819999999985</v>
      </c>
      <c r="G416" s="122">
        <f t="shared" si="39"/>
        <v>0.25080355243886687</v>
      </c>
      <c r="H416" s="128">
        <f t="shared" si="40"/>
        <v>91272.178</v>
      </c>
      <c r="I416" s="122">
        <f t="shared" si="41"/>
        <v>8.1089393623101802E-2</v>
      </c>
      <c r="J416" s="128">
        <f t="shared" si="42"/>
        <v>100.13823945160698</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0.2530588171104321</v>
      </c>
      <c r="F417" s="128">
        <f t="shared" si="38"/>
        <v>4638.0619999999999</v>
      </c>
      <c r="G417" s="122">
        <f t="shared" si="39"/>
        <v>0.25255025156696959</v>
      </c>
      <c r="H417" s="128">
        <f t="shared" si="40"/>
        <v>91907.835000000006</v>
      </c>
      <c r="I417" s="122">
        <f t="shared" si="41"/>
        <v>-8.0108826610153769E-2</v>
      </c>
      <c r="J417" s="128">
        <f t="shared" si="42"/>
        <v>100.20137202014531</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0.2728165102575294</v>
      </c>
      <c r="F418" s="128">
        <f t="shared" si="38"/>
        <v>5000.1809999999987</v>
      </c>
      <c r="G418" s="122">
        <f t="shared" si="39"/>
        <v>0.27218032034601103</v>
      </c>
      <c r="H418" s="128">
        <f t="shared" si="40"/>
        <v>99051.59</v>
      </c>
      <c r="I418" s="122">
        <f t="shared" si="41"/>
        <v>-0.20755337181127306</v>
      </c>
      <c r="J418" s="128">
        <f t="shared" si="42"/>
        <v>100.23373839471921</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7.4934744652989965E-2</v>
      </c>
      <c r="F419" s="128">
        <f t="shared" si="38"/>
        <v>1373.404</v>
      </c>
      <c r="G419" s="122">
        <f t="shared" si="39"/>
        <v>7.4761757424042161E-2</v>
      </c>
      <c r="H419" s="128">
        <f t="shared" si="40"/>
        <v>27207.223999999998</v>
      </c>
      <c r="I419" s="122">
        <f t="shared" si="41"/>
        <v>0.16873053935271673</v>
      </c>
      <c r="J419" s="128">
        <f t="shared" si="42"/>
        <v>100.23138464759012</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0.22202329768659976</v>
      </c>
      <c r="F420" s="128">
        <f t="shared" si="38"/>
        <v>4069.2430000000004</v>
      </c>
      <c r="G420" s="122">
        <f t="shared" si="39"/>
        <v>0.22096334898699982</v>
      </c>
      <c r="H420" s="128">
        <f t="shared" si="40"/>
        <v>80412.760999999984</v>
      </c>
      <c r="I420" s="122">
        <f t="shared" si="41"/>
        <v>-9.5052993783498393E-2</v>
      </c>
      <c r="J420" s="128">
        <f t="shared" si="42"/>
        <v>100.47969434951962</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0.88322168267132251</v>
      </c>
      <c r="F421" s="128">
        <f t="shared" si="38"/>
        <v>16187.687</v>
      </c>
      <c r="G421" s="122">
        <f t="shared" si="39"/>
        <v>0.88306897963557829</v>
      </c>
      <c r="H421" s="128">
        <f t="shared" si="40"/>
        <v>321365.58</v>
      </c>
      <c r="I421" s="122">
        <f t="shared" si="41"/>
        <v>-3.0181050137989721E-2</v>
      </c>
      <c r="J421" s="128">
        <f t="shared" si="42"/>
        <v>100.01729231116319</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0.72210039284155392</v>
      </c>
      <c r="F422" s="128">
        <f t="shared" si="38"/>
        <v>13234.656000000001</v>
      </c>
      <c r="G422" s="122">
        <f t="shared" si="39"/>
        <v>0.72154955086159289</v>
      </c>
      <c r="H422" s="128">
        <f t="shared" si="40"/>
        <v>262585.59100000001</v>
      </c>
      <c r="I422" s="122">
        <f t="shared" si="41"/>
        <v>-0.23941705212378403</v>
      </c>
      <c r="J422" s="128">
        <f t="shared" si="42"/>
        <v>100.07634153181901</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0.29714764295067653</v>
      </c>
      <c r="F423" s="128">
        <f t="shared" si="38"/>
        <v>5446.1219999999994</v>
      </c>
      <c r="G423" s="122">
        <f t="shared" si="39"/>
        <v>0.29708385382461477</v>
      </c>
      <c r="H423" s="128">
        <f t="shared" si="40"/>
        <v>108114.45899999999</v>
      </c>
      <c r="I423" s="122">
        <f t="shared" si="41"/>
        <v>-0.22311431892483513</v>
      </c>
      <c r="J423" s="128">
        <f t="shared" si="42"/>
        <v>100.0214717579702</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0.46252346137058048</v>
      </c>
      <c r="F424" s="128">
        <f t="shared" si="38"/>
        <v>8477.1299999999992</v>
      </c>
      <c r="G424" s="122">
        <f t="shared" si="39"/>
        <v>0.46133708874777085</v>
      </c>
      <c r="H424" s="128">
        <f t="shared" si="40"/>
        <v>167889.33200000002</v>
      </c>
      <c r="I424" s="122">
        <f t="shared" si="41"/>
        <v>0.30933366216681601</v>
      </c>
      <c r="J424" s="128">
        <f t="shared" si="42"/>
        <v>100.25715960232675</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3.6229375818419909E-2</v>
      </c>
      <c r="F425" s="128">
        <f t="shared" si="38"/>
        <v>664.01200000000006</v>
      </c>
      <c r="G425" s="122">
        <f t="shared" si="39"/>
        <v>3.6264556123752817E-2</v>
      </c>
      <c r="H425" s="128">
        <f t="shared" si="40"/>
        <v>13197.361000000001</v>
      </c>
      <c r="I425" s="122">
        <f t="shared" si="41"/>
        <v>0.1802279017215152</v>
      </c>
      <c r="J425" s="128">
        <f t="shared" si="42"/>
        <v>99.902989836100971</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5.0163302051505897E-2</v>
      </c>
      <c r="F426" s="128">
        <f t="shared" si="38"/>
        <v>919.39300000000003</v>
      </c>
      <c r="G426" s="122">
        <f t="shared" si="39"/>
        <v>5.0131411110714202E-2</v>
      </c>
      <c r="H426" s="128">
        <f t="shared" si="40"/>
        <v>18243.773000000001</v>
      </c>
      <c r="I426" s="122">
        <f t="shared" si="41"/>
        <v>-0.23536327270504145</v>
      </c>
      <c r="J426" s="128">
        <f t="shared" si="42"/>
        <v>100.0636146880471</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0.15119451113051069</v>
      </c>
      <c r="F427" s="128">
        <f t="shared" si="38"/>
        <v>2771.0929999999998</v>
      </c>
      <c r="G427" s="122">
        <f t="shared" si="39"/>
        <v>0.15108427424784088</v>
      </c>
      <c r="H427" s="128">
        <f t="shared" si="40"/>
        <v>54982.438000000002</v>
      </c>
      <c r="I427" s="122">
        <f t="shared" si="41"/>
        <v>-0.2643968741189695</v>
      </c>
      <c r="J427" s="128">
        <f t="shared" si="42"/>
        <v>100.07296383638776</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0.49961643387167193</v>
      </c>
      <c r="F428" s="128">
        <f t="shared" si="38"/>
        <v>9156.970000000003</v>
      </c>
      <c r="G428" s="122">
        <f t="shared" si="39"/>
        <v>0.49840427128014753</v>
      </c>
      <c r="H428" s="128">
        <f t="shared" si="40"/>
        <v>181378.78400000001</v>
      </c>
      <c r="I428" s="122">
        <f t="shared" si="41"/>
        <v>-8.6983201301669685E-2</v>
      </c>
      <c r="J428" s="128">
        <f t="shared" si="42"/>
        <v>100.24320870854717</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0.22739486032300302</v>
      </c>
      <c r="F429" s="128">
        <f t="shared" si="38"/>
        <v>4167.6929999999993</v>
      </c>
      <c r="G429" s="122">
        <f t="shared" si="39"/>
        <v>0.22885816349242552</v>
      </c>
      <c r="H429" s="128">
        <f t="shared" si="40"/>
        <v>83285.834000000003</v>
      </c>
      <c r="I429" s="122">
        <f t="shared" si="41"/>
        <v>-0.63075154564958225</v>
      </c>
      <c r="J429" s="128">
        <f t="shared" si="42"/>
        <v>99.360606959746519</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0.11872266477520733</v>
      </c>
      <c r="F430" s="128">
        <f t="shared" si="38"/>
        <v>2175.9490000000001</v>
      </c>
      <c r="G430" s="122">
        <f t="shared" si="39"/>
        <v>0.11851147095919695</v>
      </c>
      <c r="H430" s="128">
        <f t="shared" si="40"/>
        <v>43128.575999999994</v>
      </c>
      <c r="I430" s="122">
        <f t="shared" si="41"/>
        <v>-0.5872926170848134</v>
      </c>
      <c r="J430" s="128">
        <f t="shared" si="42"/>
        <v>100.17820537902453</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0.25908402444347445</v>
      </c>
      <c r="F431" s="128">
        <f t="shared" si="38"/>
        <v>4748.4919999999993</v>
      </c>
      <c r="G431" s="122">
        <f t="shared" si="39"/>
        <v>0.25960045504631529</v>
      </c>
      <c r="H431" s="128">
        <f t="shared" si="40"/>
        <v>94473.538000000015</v>
      </c>
      <c r="I431" s="122">
        <f t="shared" si="41"/>
        <v>-0.510365489354076</v>
      </c>
      <c r="J431" s="128">
        <f t="shared" si="42"/>
        <v>99.801067142679429</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0.12603557398515933</v>
      </c>
      <c r="F432" s="128">
        <f t="shared" si="38"/>
        <v>2309.98</v>
      </c>
      <c r="G432" s="122">
        <f t="shared" si="39"/>
        <v>0.12645434011414627</v>
      </c>
      <c r="H432" s="128">
        <f t="shared" si="40"/>
        <v>46019.137000000002</v>
      </c>
      <c r="I432" s="122">
        <f t="shared" si="41"/>
        <v>-0.58290184717158622</v>
      </c>
      <c r="J432" s="128">
        <f t="shared" si="42"/>
        <v>99.668840050401641</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0.16444412920122217</v>
      </c>
      <c r="F433" s="128">
        <f t="shared" si="38"/>
        <v>3013.9319999999998</v>
      </c>
      <c r="G433" s="122">
        <f t="shared" si="39"/>
        <v>0.16525833770701723</v>
      </c>
      <c r="H433" s="128">
        <f t="shared" si="40"/>
        <v>60140.648999999998</v>
      </c>
      <c r="I433" s="122">
        <f t="shared" si="41"/>
        <v>-0.5401108406663685</v>
      </c>
      <c r="J433" s="128">
        <f t="shared" si="42"/>
        <v>99.507311693260192</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0.18372577477084243</v>
      </c>
      <c r="F434" s="128">
        <f t="shared" si="38"/>
        <v>3367.326</v>
      </c>
      <c r="G434" s="122">
        <f t="shared" si="39"/>
        <v>0.18371038885026614</v>
      </c>
      <c r="H434" s="128">
        <f t="shared" si="40"/>
        <v>66855.701000000001</v>
      </c>
      <c r="I434" s="122">
        <f t="shared" si="41"/>
        <v>-0.60168733983746447</v>
      </c>
      <c r="J434" s="128">
        <f t="shared" si="42"/>
        <v>100.00837509553628</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0.44955183326058473</v>
      </c>
      <c r="F435" s="128">
        <f t="shared" si="38"/>
        <v>8239.3859999999968</v>
      </c>
      <c r="G435" s="122">
        <f t="shared" si="39"/>
        <v>0.45059101063698231</v>
      </c>
      <c r="H435" s="128">
        <f t="shared" si="40"/>
        <v>163978.62999999998</v>
      </c>
      <c r="I435" s="122">
        <f t="shared" si="41"/>
        <v>-0.61556440091824483</v>
      </c>
      <c r="J435" s="128">
        <f t="shared" si="42"/>
        <v>99.769374587626913</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0.21701887821911828</v>
      </c>
      <c r="F436" s="128">
        <f t="shared" si="38"/>
        <v>3977.5219999999999</v>
      </c>
      <c r="G436" s="122">
        <f t="shared" si="39"/>
        <v>0.21866261723075739</v>
      </c>
      <c r="H436" s="128">
        <f t="shared" si="40"/>
        <v>79575.481</v>
      </c>
      <c r="I436" s="122">
        <f t="shared" si="41"/>
        <v>-0.64634215421118435</v>
      </c>
      <c r="J436" s="128">
        <f t="shared" si="42"/>
        <v>99.248276165146038</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0.20593916412047145</v>
      </c>
      <c r="F437" s="128">
        <f t="shared" si="38"/>
        <v>3774.4530000000004</v>
      </c>
      <c r="G437" s="122">
        <f t="shared" si="39"/>
        <v>0.20698914044059255</v>
      </c>
      <c r="H437" s="128">
        <f t="shared" si="40"/>
        <v>75327.281000000003</v>
      </c>
      <c r="I437" s="122">
        <f t="shared" si="41"/>
        <v>-0.56740311322803727</v>
      </c>
      <c r="J437" s="128">
        <f t="shared" si="42"/>
        <v>99.492738450970833</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0.67532213007420339</v>
      </c>
      <c r="F438" s="128">
        <f t="shared" si="38"/>
        <v>12377.304</v>
      </c>
      <c r="G438" s="122">
        <f t="shared" si="39"/>
        <v>0.67347489963425933</v>
      </c>
      <c r="H438" s="128">
        <f t="shared" si="40"/>
        <v>245090.31200000001</v>
      </c>
      <c r="I438" s="122">
        <f t="shared" si="41"/>
        <v>-0.23284698681408789</v>
      </c>
      <c r="J438" s="128">
        <f t="shared" si="42"/>
        <v>100.27428348717187</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0.30403601047577478</v>
      </c>
      <c r="F439" s="128">
        <f t="shared" si="38"/>
        <v>5572.3720000000003</v>
      </c>
      <c r="G439" s="122">
        <f t="shared" si="39"/>
        <v>0.3039425668898848</v>
      </c>
      <c r="H439" s="128">
        <f t="shared" si="40"/>
        <v>110610.47499999999</v>
      </c>
      <c r="I439" s="122">
        <f t="shared" si="41"/>
        <v>-0.53773262245302034</v>
      </c>
      <c r="J439" s="128">
        <f t="shared" si="42"/>
        <v>100.03074382994332</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0.20649645351374946</v>
      </c>
      <c r="F440" s="128">
        <f t="shared" si="38"/>
        <v>3784.6669999999999</v>
      </c>
      <c r="G440" s="122">
        <f t="shared" si="39"/>
        <v>0.20734978662834316</v>
      </c>
      <c r="H440" s="128">
        <f t="shared" si="40"/>
        <v>75458.527000000016</v>
      </c>
      <c r="I440" s="122">
        <f t="shared" si="41"/>
        <v>-0.57984259907507263</v>
      </c>
      <c r="J440" s="128">
        <f t="shared" si="42"/>
        <v>99.588457201490527</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5.1858631601920564E-2</v>
      </c>
      <c r="F441" s="128">
        <f t="shared" si="38"/>
        <v>950.46500000000015</v>
      </c>
      <c r="G441" s="122">
        <f t="shared" si="39"/>
        <v>5.2293969262390806E-2</v>
      </c>
      <c r="H441" s="128">
        <f t="shared" si="40"/>
        <v>19030.769</v>
      </c>
      <c r="I441" s="122">
        <f t="shared" si="41"/>
        <v>-0.49938144920009542</v>
      </c>
      <c r="J441" s="128">
        <f t="shared" si="42"/>
        <v>99.167518422084413</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5.1604866870362281E-2</v>
      </c>
      <c r="F442" s="128">
        <f t="shared" si="38"/>
        <v>945.81399999999985</v>
      </c>
      <c r="G442" s="122">
        <f t="shared" si="39"/>
        <v>5.1587784644385154E-2</v>
      </c>
      <c r="H442" s="128">
        <f t="shared" si="40"/>
        <v>18773.775000000001</v>
      </c>
      <c r="I442" s="122">
        <f t="shared" si="41"/>
        <v>-0.45632511092857203</v>
      </c>
      <c r="J442" s="128">
        <f t="shared" si="42"/>
        <v>100.03311292798263</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0.78106558271497162</v>
      </c>
      <c r="F443" s="128">
        <f t="shared" si="38"/>
        <v>14315.369999999999</v>
      </c>
      <c r="G443" s="122">
        <f t="shared" si="39"/>
        <v>0.78039510440510118</v>
      </c>
      <c r="H443" s="128">
        <f t="shared" si="40"/>
        <v>284000.60600000003</v>
      </c>
      <c r="I443" s="122">
        <f t="shared" si="41"/>
        <v>-7.5635638266223881E-2</v>
      </c>
      <c r="J443" s="128">
        <f t="shared" si="42"/>
        <v>100.08591523781809</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0.61617639676996938</v>
      </c>
      <c r="F444" s="128">
        <f t="shared" si="38"/>
        <v>11293.280999999999</v>
      </c>
      <c r="G444" s="122">
        <f t="shared" si="39"/>
        <v>0.61487860210651279</v>
      </c>
      <c r="H444" s="128">
        <f t="shared" si="40"/>
        <v>223766.00600000002</v>
      </c>
      <c r="I444" s="122">
        <f t="shared" si="41"/>
        <v>-9.2273636640480813E-2</v>
      </c>
      <c r="J444" s="128">
        <f t="shared" si="42"/>
        <v>100.21106518571479</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0.45166133784373641</v>
      </c>
      <c r="F445" s="128">
        <f t="shared" si="38"/>
        <v>8278.0490000000009</v>
      </c>
      <c r="G445" s="122">
        <f t="shared" si="39"/>
        <v>0.4502413146881587</v>
      </c>
      <c r="H445" s="128">
        <f t="shared" si="40"/>
        <v>163851.36900000004</v>
      </c>
      <c r="I445" s="122">
        <f t="shared" si="41"/>
        <v>-0.3125596406419261</v>
      </c>
      <c r="J445" s="128">
        <f t="shared" si="42"/>
        <v>100.31539157097593</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4.9341117415975563E-2</v>
      </c>
      <c r="F446" s="128">
        <f t="shared" si="38"/>
        <v>904.32400000000018</v>
      </c>
      <c r="G446" s="122">
        <f t="shared" si="39"/>
        <v>4.9628054594566373E-2</v>
      </c>
      <c r="H446" s="128">
        <f t="shared" si="40"/>
        <v>18060.592000000001</v>
      </c>
      <c r="I446" s="122">
        <f t="shared" si="41"/>
        <v>-0.48092028524234703</v>
      </c>
      <c r="J446" s="128">
        <f t="shared" si="42"/>
        <v>99.421824649515429</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0.34965942819729373</v>
      </c>
      <c r="F447" s="128">
        <f t="shared" si="38"/>
        <v>6408.558</v>
      </c>
      <c r="G447" s="122">
        <f t="shared" si="39"/>
        <v>0.34934632431942275</v>
      </c>
      <c r="H447" s="128">
        <f t="shared" si="40"/>
        <v>127133.765</v>
      </c>
      <c r="I447" s="122">
        <f t="shared" si="41"/>
        <v>-0.50867282241041645</v>
      </c>
      <c r="J447" s="128">
        <f t="shared" si="42"/>
        <v>100.08962563968031</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0.13510857704059362</v>
      </c>
      <c r="F448" s="128">
        <f t="shared" si="38"/>
        <v>2476.27</v>
      </c>
      <c r="G448" s="122">
        <f t="shared" si="39"/>
        <v>0.13545011115110778</v>
      </c>
      <c r="H448" s="128">
        <f t="shared" si="40"/>
        <v>49292.868999999992</v>
      </c>
      <c r="I448" s="122">
        <f t="shared" si="41"/>
        <v>-0.52564168076785567</v>
      </c>
      <c r="J448" s="128">
        <f t="shared" si="42"/>
        <v>99.747852469361845</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0.15047910301178527</v>
      </c>
      <c r="F449" s="128">
        <f t="shared" si="38"/>
        <v>2757.9810000000002</v>
      </c>
      <c r="G449" s="122">
        <f t="shared" si="39"/>
        <v>0.14993023447525411</v>
      </c>
      <c r="H449" s="128">
        <f t="shared" si="40"/>
        <v>54562.461000000003</v>
      </c>
      <c r="I449" s="122">
        <f t="shared" si="41"/>
        <v>-0.4736371895778988</v>
      </c>
      <c r="J449" s="128">
        <f t="shared" si="42"/>
        <v>100.36608262399653</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0.10033620689655175</v>
      </c>
      <c r="F450" s="128">
        <f t="shared" si="38"/>
        <v>1838.9620000000004</v>
      </c>
      <c r="G450" s="122">
        <f t="shared" si="39"/>
        <v>0.10055147711441283</v>
      </c>
      <c r="H450" s="128">
        <f t="shared" si="40"/>
        <v>36592.593000000001</v>
      </c>
      <c r="I450" s="122">
        <f t="shared" si="41"/>
        <v>-0.5811258176850207</v>
      </c>
      <c r="J450" s="128">
        <f t="shared" si="42"/>
        <v>99.785910437082762</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9.9954823221300754E-2</v>
      </c>
      <c r="F451" s="128">
        <f t="shared" si="38"/>
        <v>1831.9720000000002</v>
      </c>
      <c r="G451" s="122">
        <f t="shared" si="39"/>
        <v>0.10024919556274885</v>
      </c>
      <c r="H451" s="128">
        <f t="shared" si="40"/>
        <v>36482.587</v>
      </c>
      <c r="I451" s="122">
        <f t="shared" si="41"/>
        <v>-0.50463378591752672</v>
      </c>
      <c r="J451" s="128">
        <f t="shared" si="42"/>
        <v>99.706359397902773</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0.18563967699694456</v>
      </c>
      <c r="F452" s="128">
        <f t="shared" si="38"/>
        <v>3402.404</v>
      </c>
      <c r="G452" s="122">
        <f t="shared" si="39"/>
        <v>0.18648846309206171</v>
      </c>
      <c r="H452" s="128">
        <f t="shared" si="40"/>
        <v>67866.695000000007</v>
      </c>
      <c r="I452" s="122">
        <f t="shared" si="41"/>
        <v>-0.5612362309914386</v>
      </c>
      <c r="J452" s="128">
        <f t="shared" si="42"/>
        <v>99.544858657182374</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0.13523030336097772</v>
      </c>
      <c r="F453" s="128">
        <f t="shared" si="38"/>
        <v>2478.5009999999997</v>
      </c>
      <c r="G453" s="122">
        <f t="shared" si="39"/>
        <v>0.13617124689834825</v>
      </c>
      <c r="H453" s="128">
        <f t="shared" si="40"/>
        <v>49555.303999999996</v>
      </c>
      <c r="I453" s="122">
        <f t="shared" si="41"/>
        <v>-0.5726264252299631</v>
      </c>
      <c r="J453" s="128">
        <f t="shared" si="42"/>
        <v>99.308999837481878</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6.259564600611088E-2</v>
      </c>
      <c r="F454" s="128">
        <f t="shared" si="38"/>
        <v>1147.2530000000002</v>
      </c>
      <c r="G454" s="122">
        <f t="shared" si="39"/>
        <v>6.2724361739837711E-2</v>
      </c>
      <c r="H454" s="128">
        <f t="shared" si="40"/>
        <v>22826.587</v>
      </c>
      <c r="I454" s="122">
        <f t="shared" si="41"/>
        <v>-0.46492408448137446</v>
      </c>
      <c r="J454" s="128">
        <f t="shared" si="42"/>
        <v>99.794791481082413</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5.7855958096900903E-2</v>
      </c>
      <c r="F455" s="128">
        <f t="shared" si="38"/>
        <v>1060.3839999999998</v>
      </c>
      <c r="G455" s="122">
        <f t="shared" si="39"/>
        <v>5.7895207450009471E-2</v>
      </c>
      <c r="H455" s="128">
        <f t="shared" si="40"/>
        <v>21069.165999999997</v>
      </c>
      <c r="I455" s="122">
        <f t="shared" si="41"/>
        <v>-0.43989142103100243</v>
      </c>
      <c r="J455" s="128">
        <f t="shared" si="42"/>
        <v>99.932206213886602</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0.2887089153208206</v>
      </c>
      <c r="F456" s="128">
        <f t="shared" si="38"/>
        <v>5291.4570000000003</v>
      </c>
      <c r="G456" s="122">
        <f t="shared" si="39"/>
        <v>0.28847585314314445</v>
      </c>
      <c r="H456" s="128">
        <f t="shared" si="40"/>
        <v>104981.84399999998</v>
      </c>
      <c r="I456" s="122">
        <f t="shared" si="41"/>
        <v>-0.4545758975748122</v>
      </c>
      <c r="J456" s="128">
        <f t="shared" si="42"/>
        <v>100.08079087907593</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4.884215408118725E-2</v>
      </c>
      <c r="F457" s="128">
        <f t="shared" ref="F457:F520" si="44">SUMPRODUCT($K$2:$AI$2,$K457:$AI457)</f>
        <v>895.17899999999997</v>
      </c>
      <c r="G457" s="122">
        <f t="shared" ref="G457:G520" si="45">SUMPRODUCT($K$3:$AI$3,$K457:$AI457)/$J$3</f>
        <v>4.9265366743698455E-2</v>
      </c>
      <c r="H457" s="128">
        <f t="shared" ref="H457:H520" si="46">SUMPRODUCT($K$3:$AI$3,$K457:$AI457)</f>
        <v>17928.602999999999</v>
      </c>
      <c r="I457" s="122">
        <f t="shared" ref="I457:I520" si="47">CORREL($K$4:$AI$4,$K457:$AI457)</f>
        <v>-0.47913939402566291</v>
      </c>
      <c r="J457" s="128">
        <f t="shared" si="42"/>
        <v>99.140952984856568</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0.51986577913574861</v>
      </c>
      <c r="F458" s="128">
        <f t="shared" si="44"/>
        <v>9528.1</v>
      </c>
      <c r="G458" s="122">
        <f t="shared" si="45"/>
        <v>0.52022903173508395</v>
      </c>
      <c r="H458" s="128">
        <f t="shared" si="46"/>
        <v>189321.22900000002</v>
      </c>
      <c r="I458" s="122">
        <f t="shared" si="47"/>
        <v>-0.36018564327972635</v>
      </c>
      <c r="J458" s="128">
        <f t="shared" ref="J458:J521" si="48">$E458/$G458*100</f>
        <v>99.930174485240897</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0.55449492579659543</v>
      </c>
      <c r="F459" s="128">
        <f t="shared" si="44"/>
        <v>10162.783000000001</v>
      </c>
      <c r="G459" s="122">
        <f t="shared" si="45"/>
        <v>0.55366401589364667</v>
      </c>
      <c r="H459" s="128">
        <f t="shared" si="46"/>
        <v>201488.85499999998</v>
      </c>
      <c r="I459" s="122">
        <f t="shared" si="47"/>
        <v>-0.20120672292495362</v>
      </c>
      <c r="J459" s="128">
        <f t="shared" si="48"/>
        <v>100.15007475275554</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0.40566231994762109</v>
      </c>
      <c r="F460" s="128">
        <f t="shared" si="44"/>
        <v>7434.9789999999994</v>
      </c>
      <c r="G460" s="122">
        <f t="shared" si="45"/>
        <v>0.40523554417329138</v>
      </c>
      <c r="H460" s="128">
        <f t="shared" si="46"/>
        <v>147472.91400000002</v>
      </c>
      <c r="I460" s="122">
        <f t="shared" si="47"/>
        <v>-0.34352717251599202</v>
      </c>
      <c r="J460" s="128">
        <f t="shared" si="48"/>
        <v>100.10531548391204</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0.24403442819729379</v>
      </c>
      <c r="F461" s="128">
        <f t="shared" si="44"/>
        <v>4472.6630000000005</v>
      </c>
      <c r="G461" s="122">
        <f t="shared" si="45"/>
        <v>0.24412780591285421</v>
      </c>
      <c r="H461" s="128">
        <f t="shared" si="46"/>
        <v>88842.746999999988</v>
      </c>
      <c r="I461" s="122">
        <f t="shared" si="47"/>
        <v>-0.34456162035416033</v>
      </c>
      <c r="J461" s="128">
        <f t="shared" si="48"/>
        <v>99.961750479339599</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0.11248559580969009</v>
      </c>
      <c r="F462" s="128">
        <f t="shared" si="44"/>
        <v>2061.636</v>
      </c>
      <c r="G462" s="122">
        <f t="shared" si="45"/>
        <v>0.11226542444884711</v>
      </c>
      <c r="H462" s="128">
        <f t="shared" si="46"/>
        <v>40855.520999999993</v>
      </c>
      <c r="I462" s="122">
        <f t="shared" si="47"/>
        <v>-0.35401500310817374</v>
      </c>
      <c r="J462" s="128">
        <f t="shared" si="48"/>
        <v>100.19611680258981</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9.6031536446966395E-2</v>
      </c>
      <c r="F463" s="128">
        <f t="shared" si="44"/>
        <v>1760.066</v>
      </c>
      <c r="G463" s="122">
        <f t="shared" si="45"/>
        <v>9.6030102852557836E-2</v>
      </c>
      <c r="H463" s="128">
        <f t="shared" si="46"/>
        <v>34947.178999999996</v>
      </c>
      <c r="I463" s="122">
        <f t="shared" si="47"/>
        <v>-0.43321199360248913</v>
      </c>
      <c r="J463" s="128">
        <f t="shared" si="48"/>
        <v>100.00149285939092</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0.10628213662156263</v>
      </c>
      <c r="F464" s="128">
        <f t="shared" si="44"/>
        <v>1947.9390000000001</v>
      </c>
      <c r="G464" s="122">
        <f t="shared" si="45"/>
        <v>0.10678504557332812</v>
      </c>
      <c r="H464" s="128">
        <f t="shared" si="46"/>
        <v>38861.106999999996</v>
      </c>
      <c r="I464" s="122">
        <f t="shared" si="47"/>
        <v>-0.46930768499792058</v>
      </c>
      <c r="J464" s="128">
        <f t="shared" si="48"/>
        <v>99.529045524056897</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4.5386948930598005E-2</v>
      </c>
      <c r="F465" s="128">
        <f t="shared" si="44"/>
        <v>831.8520000000002</v>
      </c>
      <c r="G465" s="122">
        <f t="shared" si="45"/>
        <v>4.578657338583586E-2</v>
      </c>
      <c r="H465" s="128">
        <f t="shared" si="46"/>
        <v>16662.603999999999</v>
      </c>
      <c r="I465" s="122">
        <f t="shared" si="47"/>
        <v>-0.50266517676533362</v>
      </c>
      <c r="J465" s="128">
        <f t="shared" si="48"/>
        <v>99.12720165392092</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5.5113269314709744E-2</v>
      </c>
      <c r="F466" s="128">
        <f t="shared" si="44"/>
        <v>1010.1160000000002</v>
      </c>
      <c r="G466" s="122">
        <f t="shared" si="45"/>
        <v>5.5239149371151278E-2</v>
      </c>
      <c r="H466" s="128">
        <f t="shared" si="46"/>
        <v>20102.576000000001</v>
      </c>
      <c r="I466" s="122">
        <f t="shared" si="47"/>
        <v>-0.48793649000053196</v>
      </c>
      <c r="J466" s="128">
        <f t="shared" si="48"/>
        <v>99.772118039697261</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9.7762712789175019E-2</v>
      </c>
      <c r="F467" s="128">
        <f t="shared" si="44"/>
        <v>1791.7949999999998</v>
      </c>
      <c r="G467" s="122">
        <f t="shared" si="45"/>
        <v>9.8360720380084574E-2</v>
      </c>
      <c r="H467" s="128">
        <f t="shared" si="46"/>
        <v>35795.334999999999</v>
      </c>
      <c r="I467" s="122">
        <f t="shared" si="47"/>
        <v>-0.45012659080947037</v>
      </c>
      <c r="J467" s="128">
        <f t="shared" si="48"/>
        <v>99.392026015467621</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0.18932676778699259</v>
      </c>
      <c r="F468" s="128">
        <f t="shared" si="44"/>
        <v>3469.9810000000002</v>
      </c>
      <c r="G468" s="122">
        <f t="shared" si="45"/>
        <v>0.18914786257381447</v>
      </c>
      <c r="H468" s="128">
        <f t="shared" si="46"/>
        <v>68834.500999999989</v>
      </c>
      <c r="I468" s="122">
        <f t="shared" si="47"/>
        <v>-0.25742481449634008</v>
      </c>
      <c r="J468" s="128">
        <f t="shared" si="48"/>
        <v>100.09458484528648</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0.45323488651244004</v>
      </c>
      <c r="F469" s="128">
        <f t="shared" si="44"/>
        <v>8306.889000000001</v>
      </c>
      <c r="G469" s="122">
        <f t="shared" si="45"/>
        <v>0.45343668233865225</v>
      </c>
      <c r="H469" s="128">
        <f t="shared" si="46"/>
        <v>165014.22399999999</v>
      </c>
      <c r="I469" s="122">
        <f t="shared" si="47"/>
        <v>-0.40921872204493343</v>
      </c>
      <c r="J469" s="128">
        <f t="shared" si="48"/>
        <v>99.955496360556566</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0.22441002837189006</v>
      </c>
      <c r="F470" s="128">
        <f t="shared" si="44"/>
        <v>4112.987000000001</v>
      </c>
      <c r="G470" s="122">
        <f t="shared" si="45"/>
        <v>0.2245658869143958</v>
      </c>
      <c r="H470" s="128">
        <f t="shared" si="46"/>
        <v>81723.793000000005</v>
      </c>
      <c r="I470" s="122">
        <f t="shared" si="47"/>
        <v>-0.67226838334493844</v>
      </c>
      <c r="J470" s="128">
        <f t="shared" si="48"/>
        <v>99.930595628460182</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0.2743923505019642</v>
      </c>
      <c r="F471" s="128">
        <f t="shared" si="44"/>
        <v>5029.0630000000001</v>
      </c>
      <c r="G471" s="122">
        <f t="shared" si="45"/>
        <v>0.27434607426377849</v>
      </c>
      <c r="H471" s="128">
        <f t="shared" si="46"/>
        <v>99839.748999999996</v>
      </c>
      <c r="I471" s="122">
        <f t="shared" si="47"/>
        <v>-0.29874966353601279</v>
      </c>
      <c r="J471" s="128">
        <f t="shared" si="48"/>
        <v>100.01686783319568</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0.1797917394151026</v>
      </c>
      <c r="F472" s="128">
        <f t="shared" si="44"/>
        <v>3295.2230000000004</v>
      </c>
      <c r="G472" s="122">
        <f t="shared" si="45"/>
        <v>0.1798376177116337</v>
      </c>
      <c r="H472" s="128">
        <f t="shared" si="46"/>
        <v>65446.326000000023</v>
      </c>
      <c r="I472" s="122">
        <f t="shared" si="47"/>
        <v>-0.29626437746302775</v>
      </c>
      <c r="J472" s="128">
        <f t="shared" si="48"/>
        <v>99.974489043441025</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0.15092028590135312</v>
      </c>
      <c r="F473" s="128">
        <f t="shared" si="44"/>
        <v>2766.067</v>
      </c>
      <c r="G473" s="122">
        <f t="shared" si="45"/>
        <v>0.15200757860952577</v>
      </c>
      <c r="H473" s="128">
        <f t="shared" si="46"/>
        <v>55318.446000000004</v>
      </c>
      <c r="I473" s="122">
        <f t="shared" si="47"/>
        <v>-0.46952997313266109</v>
      </c>
      <c r="J473" s="128">
        <f t="shared" si="48"/>
        <v>99.284711513650464</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7.4866815800960274E-2</v>
      </c>
      <c r="F474" s="128">
        <f t="shared" si="44"/>
        <v>1372.1589999999999</v>
      </c>
      <c r="G474" s="122">
        <f t="shared" si="45"/>
        <v>7.5463372343845758E-2</v>
      </c>
      <c r="H474" s="128">
        <f t="shared" si="46"/>
        <v>27462.555000000004</v>
      </c>
      <c r="I474" s="122">
        <f t="shared" si="47"/>
        <v>-0.51190323846819141</v>
      </c>
      <c r="J474" s="128">
        <f t="shared" si="48"/>
        <v>99.209475372810928</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5.2872817546922732E-2</v>
      </c>
      <c r="F475" s="128">
        <f t="shared" si="44"/>
        <v>969.05299999999977</v>
      </c>
      <c r="G475" s="122">
        <f t="shared" si="45"/>
        <v>5.3330287783820034E-2</v>
      </c>
      <c r="H475" s="128">
        <f t="shared" si="46"/>
        <v>19407.905000000002</v>
      </c>
      <c r="I475" s="122">
        <f t="shared" si="47"/>
        <v>-0.48722037388667722</v>
      </c>
      <c r="J475" s="128">
        <f t="shared" si="48"/>
        <v>99.14219432163631</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5.7025043649061559E-2</v>
      </c>
      <c r="F476" s="128">
        <f t="shared" si="44"/>
        <v>1045.1550000000002</v>
      </c>
      <c r="G476" s="122">
        <f t="shared" si="45"/>
        <v>5.73491491238435E-2</v>
      </c>
      <c r="H476" s="128">
        <f t="shared" si="46"/>
        <v>20870.445000000003</v>
      </c>
      <c r="I476" s="122">
        <f t="shared" si="47"/>
        <v>-0.69696628315850073</v>
      </c>
      <c r="J476" s="128">
        <f t="shared" si="48"/>
        <v>99.434855652204973</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0.13549427106067222</v>
      </c>
      <c r="F477" s="128">
        <f t="shared" si="44"/>
        <v>2483.3390000000004</v>
      </c>
      <c r="G477" s="122">
        <f t="shared" si="45"/>
        <v>0.13539193886551676</v>
      </c>
      <c r="H477" s="128">
        <f t="shared" si="46"/>
        <v>49271.698999999993</v>
      </c>
      <c r="I477" s="122">
        <f t="shared" si="47"/>
        <v>-0.4779568818339604</v>
      </c>
      <c r="J477" s="128">
        <f t="shared" si="48"/>
        <v>100.07558219197755</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0.58135917721518982</v>
      </c>
      <c r="F478" s="128">
        <f t="shared" si="44"/>
        <v>10655.151</v>
      </c>
      <c r="G478" s="122">
        <f t="shared" si="45"/>
        <v>0.58039341446860415</v>
      </c>
      <c r="H478" s="128">
        <f t="shared" si="46"/>
        <v>211216.19099999996</v>
      </c>
      <c r="I478" s="122">
        <f t="shared" si="47"/>
        <v>-0.28648794168112202</v>
      </c>
      <c r="J478" s="128">
        <f t="shared" si="48"/>
        <v>100.16639795051256</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0.20138367525098211</v>
      </c>
      <c r="F479" s="128">
        <f t="shared" si="44"/>
        <v>3690.96</v>
      </c>
      <c r="G479" s="122">
        <f t="shared" si="45"/>
        <v>0.20130711504483148</v>
      </c>
      <c r="H479" s="128">
        <f t="shared" si="46"/>
        <v>73259.484000000026</v>
      </c>
      <c r="I479" s="122">
        <f t="shared" si="47"/>
        <v>-0.52404047037194312</v>
      </c>
      <c r="J479" s="128">
        <f t="shared" si="48"/>
        <v>100.03803154505174</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0.27177155172413797</v>
      </c>
      <c r="F480" s="128">
        <f t="shared" si="44"/>
        <v>4981.0290000000005</v>
      </c>
      <c r="G480" s="122">
        <f t="shared" si="45"/>
        <v>0.27141991212330213</v>
      </c>
      <c r="H480" s="128">
        <f t="shared" si="46"/>
        <v>98774.862999999983</v>
      </c>
      <c r="I480" s="122">
        <f t="shared" si="47"/>
        <v>-0.3602786194872063</v>
      </c>
      <c r="J480" s="128">
        <f t="shared" si="48"/>
        <v>100.12955556505969</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0.51534351811436052</v>
      </c>
      <c r="F481" s="128">
        <f t="shared" si="44"/>
        <v>9445.2160000000003</v>
      </c>
      <c r="G481" s="122">
        <f t="shared" si="45"/>
        <v>0.5151314935466409</v>
      </c>
      <c r="H481" s="128">
        <f t="shared" si="46"/>
        <v>187466.13800000001</v>
      </c>
      <c r="I481" s="122">
        <f t="shared" si="47"/>
        <v>-0.34615462045481549</v>
      </c>
      <c r="J481" s="128">
        <f t="shared" si="48"/>
        <v>100.04115930988024</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0.80847992143168945</v>
      </c>
      <c r="F482" s="128">
        <f t="shared" si="44"/>
        <v>14817.820000000003</v>
      </c>
      <c r="G482" s="122">
        <f t="shared" si="45"/>
        <v>0.80754717670690457</v>
      </c>
      <c r="H482" s="128">
        <f t="shared" si="46"/>
        <v>293881.761</v>
      </c>
      <c r="I482" s="122">
        <f t="shared" si="47"/>
        <v>-9.9643360447048968E-2</v>
      </c>
      <c r="J482" s="128">
        <f t="shared" si="48"/>
        <v>100.11550343455953</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0.49276107594936702</v>
      </c>
      <c r="F483" s="128">
        <f t="shared" si="44"/>
        <v>9031.3249999999989</v>
      </c>
      <c r="G483" s="122">
        <f t="shared" si="45"/>
        <v>0.49270768495187106</v>
      </c>
      <c r="H483" s="128">
        <f t="shared" si="46"/>
        <v>179305.68799999997</v>
      </c>
      <c r="I483" s="122">
        <f t="shared" si="47"/>
        <v>-9.7168967833082195E-2</v>
      </c>
      <c r="J483" s="128">
        <f t="shared" si="48"/>
        <v>100.01083624208158</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0.72199814491488434</v>
      </c>
      <c r="F484" s="128">
        <f t="shared" si="44"/>
        <v>13232.782000000001</v>
      </c>
      <c r="G484" s="122">
        <f t="shared" si="45"/>
        <v>0.72058477023733303</v>
      </c>
      <c r="H484" s="128">
        <f t="shared" si="46"/>
        <v>262234.489</v>
      </c>
      <c r="I484" s="122">
        <f t="shared" si="47"/>
        <v>4.1865428460378246E-2</v>
      </c>
      <c r="J484" s="128">
        <f t="shared" si="48"/>
        <v>100.19614273516852</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0.72638984068092527</v>
      </c>
      <c r="F485" s="128">
        <f t="shared" si="44"/>
        <v>13313.272999999999</v>
      </c>
      <c r="G485" s="122">
        <f t="shared" si="45"/>
        <v>0.72459049953423715</v>
      </c>
      <c r="H485" s="128">
        <f t="shared" si="46"/>
        <v>263692.25000000006</v>
      </c>
      <c r="I485" s="122">
        <f t="shared" si="47"/>
        <v>6.3484525672273723E-2</v>
      </c>
      <c r="J485" s="128">
        <f t="shared" si="48"/>
        <v>100.24832524685941</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0.58857791357485811</v>
      </c>
      <c r="F486" s="128">
        <f t="shared" si="44"/>
        <v>10787.456</v>
      </c>
      <c r="G486" s="122">
        <f t="shared" si="45"/>
        <v>0.58773363852945304</v>
      </c>
      <c r="H486" s="128">
        <f t="shared" si="46"/>
        <v>213887.43800000002</v>
      </c>
      <c r="I486" s="122">
        <f t="shared" si="47"/>
        <v>-3.2078957747269189E-2</v>
      </c>
      <c r="J486" s="128">
        <f t="shared" si="48"/>
        <v>100.14364926389401</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0.33217726975120021</v>
      </c>
      <c r="F487" s="128">
        <f t="shared" si="44"/>
        <v>6088.1449999999977</v>
      </c>
      <c r="G487" s="122">
        <f t="shared" si="45"/>
        <v>0.33234213657434758</v>
      </c>
      <c r="H487" s="128">
        <f t="shared" si="46"/>
        <v>120945.618</v>
      </c>
      <c r="I487" s="122">
        <f t="shared" si="47"/>
        <v>-0.14936925003166102</v>
      </c>
      <c r="J487" s="128">
        <f t="shared" si="48"/>
        <v>99.950392440499186</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0.78390751855085106</v>
      </c>
      <c r="F488" s="128">
        <f t="shared" si="44"/>
        <v>14367.456999999999</v>
      </c>
      <c r="G488" s="122">
        <f t="shared" si="45"/>
        <v>0.78264913071315323</v>
      </c>
      <c r="H488" s="128">
        <f t="shared" si="46"/>
        <v>284820.88900000002</v>
      </c>
      <c r="I488" s="122">
        <f t="shared" si="47"/>
        <v>1.3605443402406889E-3</v>
      </c>
      <c r="J488" s="128">
        <f t="shared" si="48"/>
        <v>100.16078569416555</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0.67189824312527269</v>
      </c>
      <c r="F489" s="128">
        <f t="shared" si="44"/>
        <v>12314.550999999998</v>
      </c>
      <c r="G489" s="122">
        <f t="shared" si="45"/>
        <v>0.67106841632341263</v>
      </c>
      <c r="H489" s="128">
        <f t="shared" si="46"/>
        <v>244214.54700000002</v>
      </c>
      <c r="I489" s="122">
        <f t="shared" si="47"/>
        <v>8.5653754046277175E-2</v>
      </c>
      <c r="J489" s="128">
        <f t="shared" si="48"/>
        <v>100.12365755587282</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0.65450065473592323</v>
      </c>
      <c r="F490" s="128">
        <f t="shared" si="44"/>
        <v>11995.688</v>
      </c>
      <c r="G490" s="122">
        <f t="shared" si="45"/>
        <v>0.6533570382420264</v>
      </c>
      <c r="H490" s="128">
        <f t="shared" si="46"/>
        <v>237769.04</v>
      </c>
      <c r="I490" s="122">
        <f t="shared" si="47"/>
        <v>3.554962985196173E-2</v>
      </c>
      <c r="J490" s="128">
        <f t="shared" si="48"/>
        <v>100.17503699003134</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0.78509995635093854</v>
      </c>
      <c r="F491" s="128">
        <f t="shared" si="44"/>
        <v>14389.312000000002</v>
      </c>
      <c r="G491" s="122">
        <f t="shared" si="45"/>
        <v>0.78361919548031289</v>
      </c>
      <c r="H491" s="128">
        <f t="shared" si="46"/>
        <v>285173.91399999999</v>
      </c>
      <c r="I491" s="122">
        <f t="shared" si="47"/>
        <v>5.4616036415660485E-2</v>
      </c>
      <c r="J491" s="128">
        <f t="shared" si="48"/>
        <v>100.18896434379943</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0.73277929943256237</v>
      </c>
      <c r="F492" s="128">
        <f t="shared" si="44"/>
        <v>13430.379000000003</v>
      </c>
      <c r="G492" s="122">
        <f t="shared" si="45"/>
        <v>0.73155414803843699</v>
      </c>
      <c r="H492" s="128">
        <f t="shared" si="46"/>
        <v>266226.45399999997</v>
      </c>
      <c r="I492" s="122">
        <f t="shared" si="47"/>
        <v>4.1276544568688872E-2</v>
      </c>
      <c r="J492" s="128">
        <f t="shared" si="48"/>
        <v>100.16747241436748</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0.48549088825840242</v>
      </c>
      <c r="F493" s="128">
        <f t="shared" si="44"/>
        <v>8898.0769999999993</v>
      </c>
      <c r="G493" s="122">
        <f t="shared" si="45"/>
        <v>0.48450057567755478</v>
      </c>
      <c r="H493" s="128">
        <f t="shared" si="46"/>
        <v>176318.96500000005</v>
      </c>
      <c r="I493" s="122">
        <f t="shared" si="47"/>
        <v>-0.1168568233071073</v>
      </c>
      <c r="J493" s="128">
        <f t="shared" si="48"/>
        <v>100.20439863863169</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0.27038258402444343</v>
      </c>
      <c r="F494" s="128">
        <f t="shared" si="44"/>
        <v>4955.5719999999992</v>
      </c>
      <c r="G494" s="122">
        <f t="shared" si="45"/>
        <v>0.27016628425556238</v>
      </c>
      <c r="H494" s="128">
        <f t="shared" si="46"/>
        <v>98318.644</v>
      </c>
      <c r="I494" s="122">
        <f t="shared" si="47"/>
        <v>-0.11016855053665185</v>
      </c>
      <c r="J494" s="128">
        <f t="shared" si="48"/>
        <v>100.08006171809227</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0.73832234831951116</v>
      </c>
      <c r="F495" s="128">
        <f t="shared" si="44"/>
        <v>13531.972</v>
      </c>
      <c r="G495" s="122">
        <f t="shared" si="45"/>
        <v>0.73690570978706782</v>
      </c>
      <c r="H495" s="128">
        <f t="shared" si="46"/>
        <v>268173.98899999994</v>
      </c>
      <c r="I495" s="122">
        <f t="shared" si="47"/>
        <v>0.17783735835016204</v>
      </c>
      <c r="J495" s="128">
        <f t="shared" si="48"/>
        <v>100.19224149217851</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0.59834826494980353</v>
      </c>
      <c r="F496" s="128">
        <f t="shared" si="44"/>
        <v>10966.526999999998</v>
      </c>
      <c r="G496" s="122">
        <f t="shared" si="45"/>
        <v>0.59879384423456861</v>
      </c>
      <c r="H496" s="128">
        <f t="shared" si="46"/>
        <v>217912.45699999997</v>
      </c>
      <c r="I496" s="122">
        <f t="shared" si="47"/>
        <v>5.4614083134532955E-2</v>
      </c>
      <c r="J496" s="128">
        <f t="shared" si="48"/>
        <v>99.925587196819848</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0.50479632256656481</v>
      </c>
      <c r="F497" s="128">
        <f t="shared" si="44"/>
        <v>9251.9069999999992</v>
      </c>
      <c r="G497" s="122">
        <f t="shared" si="45"/>
        <v>0.50437831770256558</v>
      </c>
      <c r="H497" s="128">
        <f t="shared" si="46"/>
        <v>183552.85299999997</v>
      </c>
      <c r="I497" s="122">
        <f t="shared" si="47"/>
        <v>-0.33442432526972354</v>
      </c>
      <c r="J497" s="128">
        <f t="shared" si="48"/>
        <v>100.08287526432605</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9.3638040157136615E-2</v>
      </c>
      <c r="F498" s="128">
        <f t="shared" si="44"/>
        <v>1716.1979999999999</v>
      </c>
      <c r="G498" s="122">
        <f t="shared" si="45"/>
        <v>9.3499723839645638E-2</v>
      </c>
      <c r="H498" s="128">
        <f t="shared" si="46"/>
        <v>34026.326000000001</v>
      </c>
      <c r="I498" s="122">
        <f t="shared" si="47"/>
        <v>-0.15096706008236041</v>
      </c>
      <c r="J498" s="128">
        <f t="shared" si="48"/>
        <v>100.14793232729563</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0.4452564382365779</v>
      </c>
      <c r="F499" s="128">
        <f t="shared" si="44"/>
        <v>8160.66</v>
      </c>
      <c r="G499" s="122">
        <f t="shared" si="45"/>
        <v>0.44446411426718574</v>
      </c>
      <c r="H499" s="128">
        <f t="shared" si="46"/>
        <v>161748.93599999996</v>
      </c>
      <c r="I499" s="122">
        <f t="shared" si="47"/>
        <v>-2.3335944436231527E-2</v>
      </c>
      <c r="J499" s="128">
        <f t="shared" si="48"/>
        <v>100.17826500362092</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0.38316870362287214</v>
      </c>
      <c r="F500" s="128">
        <f t="shared" si="44"/>
        <v>7022.7160000000003</v>
      </c>
      <c r="G500" s="122">
        <f t="shared" si="45"/>
        <v>0.38323711595162663</v>
      </c>
      <c r="H500" s="128">
        <f t="shared" si="46"/>
        <v>139467.26800000001</v>
      </c>
      <c r="I500" s="122">
        <f t="shared" si="47"/>
        <v>-0.1433506046978878</v>
      </c>
      <c r="J500" s="128">
        <f t="shared" si="48"/>
        <v>99.982148824864055</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0.41781454604975987</v>
      </c>
      <c r="F501" s="128">
        <f t="shared" si="44"/>
        <v>7657.704999999999</v>
      </c>
      <c r="G501" s="122">
        <f t="shared" si="45"/>
        <v>0.41746591137038735</v>
      </c>
      <c r="H501" s="128">
        <f t="shared" si="46"/>
        <v>151923.777</v>
      </c>
      <c r="I501" s="122">
        <f t="shared" si="47"/>
        <v>-2.6909941344946165E-2</v>
      </c>
      <c r="J501" s="128">
        <f t="shared" si="48"/>
        <v>100.08351213114098</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0.21590833697075515</v>
      </c>
      <c r="F502" s="128">
        <f t="shared" si="44"/>
        <v>3957.1680000000006</v>
      </c>
      <c r="G502" s="122">
        <f t="shared" si="45"/>
        <v>0.21603886853942778</v>
      </c>
      <c r="H502" s="128">
        <f t="shared" si="46"/>
        <v>78620.649000000019</v>
      </c>
      <c r="I502" s="122">
        <f t="shared" si="47"/>
        <v>-5.5515960294952399E-2</v>
      </c>
      <c r="J502" s="128">
        <f t="shared" si="48"/>
        <v>99.939579590674995</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0.46033844391095596</v>
      </c>
      <c r="F503" s="128">
        <f t="shared" si="44"/>
        <v>8437.0830000000005</v>
      </c>
      <c r="G503" s="122">
        <f t="shared" si="45"/>
        <v>0.46005535297689859</v>
      </c>
      <c r="H503" s="128">
        <f t="shared" si="46"/>
        <v>167422.88399999996</v>
      </c>
      <c r="I503" s="122">
        <f t="shared" si="47"/>
        <v>1.7068996054887941E-2</v>
      </c>
      <c r="J503" s="128">
        <f t="shared" si="48"/>
        <v>100.06153410284774</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0.37160868616324755</v>
      </c>
      <c r="F504" s="128">
        <f t="shared" si="44"/>
        <v>6810.844000000001</v>
      </c>
      <c r="G504" s="122">
        <f t="shared" si="45"/>
        <v>0.3718514119900308</v>
      </c>
      <c r="H504" s="128">
        <f t="shared" si="46"/>
        <v>135323.79400000002</v>
      </c>
      <c r="I504" s="122">
        <f t="shared" si="47"/>
        <v>-0.10328563419657624</v>
      </c>
      <c r="J504" s="128">
        <f t="shared" si="48"/>
        <v>99.93472504905003</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0.19554992361414233</v>
      </c>
      <c r="F505" s="128">
        <f t="shared" si="44"/>
        <v>3584.0390000000007</v>
      </c>
      <c r="G505" s="122">
        <f t="shared" si="45"/>
        <v>0.1951642233573955</v>
      </c>
      <c r="H505" s="128">
        <f t="shared" si="46"/>
        <v>71023.969000000012</v>
      </c>
      <c r="I505" s="122">
        <f t="shared" si="47"/>
        <v>-0.27679767468696281</v>
      </c>
      <c r="J505" s="128">
        <f t="shared" si="48"/>
        <v>100.19762856639996</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0.40987347228284587</v>
      </c>
      <c r="F506" s="128">
        <f t="shared" si="44"/>
        <v>7512.1609999999991</v>
      </c>
      <c r="G506" s="122">
        <f t="shared" si="45"/>
        <v>0.40959120573534219</v>
      </c>
      <c r="H506" s="128">
        <f t="shared" si="46"/>
        <v>149058.022</v>
      </c>
      <c r="I506" s="122">
        <f t="shared" si="47"/>
        <v>-0.17500876169204149</v>
      </c>
      <c r="J506" s="128">
        <f t="shared" si="48"/>
        <v>100.06891421093793</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0.46327749890877351</v>
      </c>
      <c r="F507" s="128">
        <f t="shared" si="44"/>
        <v>8490.9500000000007</v>
      </c>
      <c r="G507" s="122">
        <f t="shared" si="45"/>
        <v>0.46328909729912437</v>
      </c>
      <c r="H507" s="128">
        <f t="shared" si="46"/>
        <v>168599.70500000005</v>
      </c>
      <c r="I507" s="122">
        <f t="shared" si="47"/>
        <v>0.10514741960219896</v>
      </c>
      <c r="J507" s="128">
        <f t="shared" si="48"/>
        <v>99.997496511267272</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0.27221513531209079</v>
      </c>
      <c r="F508" s="128">
        <f t="shared" si="44"/>
        <v>4989.1590000000006</v>
      </c>
      <c r="G508" s="122">
        <f t="shared" si="45"/>
        <v>0.27102449720954386</v>
      </c>
      <c r="H508" s="128">
        <f t="shared" si="46"/>
        <v>98630.963999999993</v>
      </c>
      <c r="I508" s="122">
        <f t="shared" si="47"/>
        <v>-2.5495647029397588E-2</v>
      </c>
      <c r="J508" s="128">
        <f t="shared" si="48"/>
        <v>100.43931014163137</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0.13432043867306853</v>
      </c>
      <c r="F509" s="128">
        <f t="shared" si="44"/>
        <v>2461.8250000000003</v>
      </c>
      <c r="G509" s="122">
        <f t="shared" si="45"/>
        <v>0.13462787873125612</v>
      </c>
      <c r="H509" s="128">
        <f t="shared" si="46"/>
        <v>48993.642999999996</v>
      </c>
      <c r="I509" s="122">
        <f t="shared" si="47"/>
        <v>-5.4270668779017546E-2</v>
      </c>
      <c r="J509" s="128">
        <f t="shared" si="48"/>
        <v>99.771637151914646</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0.26233429725010921</v>
      </c>
      <c r="F510" s="128">
        <f t="shared" si="44"/>
        <v>4808.063000000001</v>
      </c>
      <c r="G510" s="122">
        <f t="shared" si="45"/>
        <v>0.26176850892643699</v>
      </c>
      <c r="H510" s="128">
        <f t="shared" si="46"/>
        <v>95262.534000000014</v>
      </c>
      <c r="I510" s="122">
        <f t="shared" si="47"/>
        <v>-0.22395603184109611</v>
      </c>
      <c r="J510" s="128">
        <f t="shared" si="48"/>
        <v>100.21614071379045</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0.25405783500654733</v>
      </c>
      <c r="F511" s="128">
        <f t="shared" si="44"/>
        <v>4656.3719999999994</v>
      </c>
      <c r="G511" s="122">
        <f t="shared" si="45"/>
        <v>0.25375672608465072</v>
      </c>
      <c r="H511" s="128">
        <f t="shared" si="46"/>
        <v>92346.894</v>
      </c>
      <c r="I511" s="122">
        <f t="shared" si="47"/>
        <v>-0.15680156424061287</v>
      </c>
      <c r="J511" s="128">
        <f t="shared" si="48"/>
        <v>100.11866046923863</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0.23114513312963772</v>
      </c>
      <c r="F512" s="128">
        <f t="shared" si="44"/>
        <v>4236.4279999999999</v>
      </c>
      <c r="G512" s="122">
        <f t="shared" si="45"/>
        <v>0.23103624707695936</v>
      </c>
      <c r="H512" s="128">
        <f t="shared" si="46"/>
        <v>84078.479999999967</v>
      </c>
      <c r="I512" s="122">
        <f t="shared" si="47"/>
        <v>-0.35312874369649688</v>
      </c>
      <c r="J512" s="128">
        <f t="shared" si="48"/>
        <v>100.04712942408646</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4.5262821911828899E-2</v>
      </c>
      <c r="F513" s="128">
        <f t="shared" si="44"/>
        <v>829.57700000000011</v>
      </c>
      <c r="G513" s="122">
        <f t="shared" si="45"/>
        <v>4.5632374237124199E-2</v>
      </c>
      <c r="H513" s="128">
        <f t="shared" si="46"/>
        <v>16606.488000000001</v>
      </c>
      <c r="I513" s="122">
        <f t="shared" si="47"/>
        <v>-0.3850733795873203</v>
      </c>
      <c r="J513" s="128">
        <f t="shared" si="48"/>
        <v>99.190153193925539</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0.50354484941073774</v>
      </c>
      <c r="F514" s="128">
        <f t="shared" si="44"/>
        <v>9228.9700000000012</v>
      </c>
      <c r="G514" s="122">
        <f t="shared" si="45"/>
        <v>0.50230358953503396</v>
      </c>
      <c r="H514" s="128">
        <f t="shared" si="46"/>
        <v>182797.82000000004</v>
      </c>
      <c r="I514" s="122">
        <f t="shared" si="47"/>
        <v>0.29140822614171719</v>
      </c>
      <c r="J514" s="128">
        <f t="shared" si="48"/>
        <v>100.24711347909194</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5.5102738978611968E-2</v>
      </c>
      <c r="F515" s="128">
        <f t="shared" si="44"/>
        <v>1009.9230000000001</v>
      </c>
      <c r="G515" s="122">
        <f t="shared" si="45"/>
        <v>5.5141020391900393E-2</v>
      </c>
      <c r="H515" s="128">
        <f t="shared" si="46"/>
        <v>20066.864999999998</v>
      </c>
      <c r="I515" s="122">
        <f t="shared" si="47"/>
        <v>-0.47024048011361208</v>
      </c>
      <c r="J515" s="128">
        <f t="shared" si="48"/>
        <v>99.930575435462828</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0.14398079441292014</v>
      </c>
      <c r="F516" s="128">
        <f t="shared" si="44"/>
        <v>2638.88</v>
      </c>
      <c r="G516" s="122">
        <f t="shared" si="45"/>
        <v>0.14283083873059671</v>
      </c>
      <c r="H516" s="128">
        <f t="shared" si="46"/>
        <v>51978.856000000022</v>
      </c>
      <c r="I516" s="122">
        <f t="shared" si="47"/>
        <v>-0.18841891195044444</v>
      </c>
      <c r="J516" s="128">
        <f t="shared" si="48"/>
        <v>100.80511722296362</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7.23420449585334E-2</v>
      </c>
      <c r="F517" s="128">
        <f t="shared" si="44"/>
        <v>1325.8850000000002</v>
      </c>
      <c r="G517" s="122">
        <f t="shared" si="45"/>
        <v>7.213188923908892E-2</v>
      </c>
      <c r="H517" s="128">
        <f t="shared" si="46"/>
        <v>26250.165000000001</v>
      </c>
      <c r="I517" s="122">
        <f t="shared" si="47"/>
        <v>-0.32015706490313267</v>
      </c>
      <c r="J517" s="128">
        <f t="shared" si="48"/>
        <v>100.29134925157427</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3.1404299432562205E-2</v>
      </c>
      <c r="F518" s="128">
        <f t="shared" si="44"/>
        <v>575.57800000000009</v>
      </c>
      <c r="G518" s="122">
        <f t="shared" si="45"/>
        <v>3.1228734965747872E-2</v>
      </c>
      <c r="H518" s="128">
        <f t="shared" si="46"/>
        <v>11364.73</v>
      </c>
      <c r="I518" s="122">
        <f t="shared" si="47"/>
        <v>-0.26359323616798858</v>
      </c>
      <c r="J518" s="128">
        <f t="shared" si="48"/>
        <v>100.56218885269254</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3.4366106503710171E-2</v>
      </c>
      <c r="F519" s="128">
        <f t="shared" si="44"/>
        <v>629.86200000000008</v>
      </c>
      <c r="G519" s="122">
        <f t="shared" si="45"/>
        <v>3.43786117240375E-2</v>
      </c>
      <c r="H519" s="128">
        <f t="shared" si="46"/>
        <v>12511.030000000002</v>
      </c>
      <c r="I519" s="122">
        <f t="shared" si="47"/>
        <v>0.12454341584933858</v>
      </c>
      <c r="J519" s="128">
        <f t="shared" si="48"/>
        <v>99.963624999090399</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0.10366690309908339</v>
      </c>
      <c r="F520" s="128">
        <f t="shared" si="44"/>
        <v>1900.0070000000003</v>
      </c>
      <c r="G520" s="122">
        <f t="shared" si="45"/>
        <v>0.10358090399237194</v>
      </c>
      <c r="H520" s="128">
        <f t="shared" si="46"/>
        <v>37695.059000000001</v>
      </c>
      <c r="I520" s="122">
        <f t="shared" si="47"/>
        <v>-1.0067420818667218E-2</v>
      </c>
      <c r="J520" s="128">
        <f t="shared" si="48"/>
        <v>100.08302602448593</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0.26868021606285464</v>
      </c>
      <c r="F521" s="128">
        <f t="shared" ref="F521:F584" si="50">SUMPRODUCT($K$2:$AI$2,$K521:$AI521)</f>
        <v>4924.3710000000001</v>
      </c>
      <c r="G521" s="122">
        <f t="shared" ref="G521:G584" si="51">SUMPRODUCT($K$3:$AI$3,$K521:$AI521)/$J$3</f>
        <v>0.26871752780151631</v>
      </c>
      <c r="H521" s="128">
        <f t="shared" ref="H521:H584" si="52">SUMPRODUCT($K$3:$AI$3,$K521:$AI521)</f>
        <v>97791.414000000004</v>
      </c>
      <c r="I521" s="122">
        <f t="shared" ref="I521:I584" si="53">CORREL($K$4:$AI$4,$K521:$AI521)</f>
        <v>7.1442441639587323E-2</v>
      </c>
      <c r="J521" s="128">
        <f t="shared" si="48"/>
        <v>99.986114884664602</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0.15132982322130073</v>
      </c>
      <c r="F522" s="128">
        <f t="shared" si="50"/>
        <v>2773.5729999999999</v>
      </c>
      <c r="G522" s="122">
        <f t="shared" si="51"/>
        <v>0.15158506425880483</v>
      </c>
      <c r="H522" s="128">
        <f t="shared" si="52"/>
        <v>55164.684999999998</v>
      </c>
      <c r="I522" s="122">
        <f t="shared" si="53"/>
        <v>2.184786417816012E-2</v>
      </c>
      <c r="J522" s="128">
        <f t="shared" ref="J522:J585" si="54">$E522/$G522*100</f>
        <v>99.831618610479779</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2.5581787429070274E-2</v>
      </c>
      <c r="F523" s="128">
        <f t="shared" si="50"/>
        <v>468.863</v>
      </c>
      <c r="G523" s="122">
        <f t="shared" si="51"/>
        <v>2.5582585685276119E-2</v>
      </c>
      <c r="H523" s="128">
        <f t="shared" si="52"/>
        <v>9309.9889999999996</v>
      </c>
      <c r="I523" s="122">
        <f t="shared" si="53"/>
        <v>-0.30226022491305243</v>
      </c>
      <c r="J523" s="128">
        <f t="shared" si="54"/>
        <v>99.996879689114834</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2.0427869925796597E-2</v>
      </c>
      <c r="F524" s="128">
        <f t="shared" si="50"/>
        <v>374.40200000000004</v>
      </c>
      <c r="G524" s="122">
        <f t="shared" si="51"/>
        <v>2.0281546168240735E-2</v>
      </c>
      <c r="H524" s="128">
        <f t="shared" si="52"/>
        <v>7380.84</v>
      </c>
      <c r="I524" s="122">
        <f t="shared" si="53"/>
        <v>-0.15045797751269072</v>
      </c>
      <c r="J524" s="128">
        <f t="shared" si="54"/>
        <v>100.72146253713632</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0.10806509166302924</v>
      </c>
      <c r="F525" s="128">
        <f t="shared" si="50"/>
        <v>1980.617</v>
      </c>
      <c r="G525" s="122">
        <f t="shared" si="51"/>
        <v>0.10761978077539233</v>
      </c>
      <c r="H525" s="128">
        <f t="shared" si="52"/>
        <v>39164.883000000002</v>
      </c>
      <c r="I525" s="122">
        <f t="shared" si="53"/>
        <v>-3.483314487757224E-2</v>
      </c>
      <c r="J525" s="128">
        <f t="shared" si="54"/>
        <v>100.41378163422048</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3.3991488432998693E-2</v>
      </c>
      <c r="F526" s="128">
        <f t="shared" si="50"/>
        <v>622.99599999999998</v>
      </c>
      <c r="G526" s="122">
        <f t="shared" si="51"/>
        <v>3.405679285775131E-2</v>
      </c>
      <c r="H526" s="128">
        <f t="shared" si="52"/>
        <v>12393.913999999999</v>
      </c>
      <c r="I526" s="122">
        <f t="shared" si="53"/>
        <v>-0.46217488079598579</v>
      </c>
      <c r="J526" s="128">
        <f t="shared" si="54"/>
        <v>99.808248460078488</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1.7707660410301179E-2</v>
      </c>
      <c r="F527" s="128">
        <f t="shared" si="50"/>
        <v>324.54599999999999</v>
      </c>
      <c r="G527" s="122">
        <f t="shared" si="51"/>
        <v>1.77671157592761E-2</v>
      </c>
      <c r="H527" s="128">
        <f t="shared" si="52"/>
        <v>6465.7909999999993</v>
      </c>
      <c r="I527" s="122">
        <f t="shared" si="53"/>
        <v>-0.34068023894797611</v>
      </c>
      <c r="J527" s="128">
        <f t="shared" si="54"/>
        <v>99.665362967290392</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6.6955150589262324E-2</v>
      </c>
      <c r="F528" s="128">
        <f t="shared" si="50"/>
        <v>1227.154</v>
      </c>
      <c r="G528" s="122">
        <f t="shared" si="51"/>
        <v>6.6770927046952769E-2</v>
      </c>
      <c r="H528" s="128">
        <f t="shared" si="52"/>
        <v>24299.209000000003</v>
      </c>
      <c r="I528" s="122">
        <f t="shared" si="53"/>
        <v>0.32990113402614052</v>
      </c>
      <c r="J528" s="128">
        <f t="shared" si="54"/>
        <v>100.27590382589717</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2.691761239633348E-2</v>
      </c>
      <c r="F529" s="128">
        <f t="shared" si="50"/>
        <v>493.346</v>
      </c>
      <c r="G529" s="122">
        <f t="shared" si="51"/>
        <v>2.6901956204540022E-2</v>
      </c>
      <c r="H529" s="128">
        <f t="shared" si="52"/>
        <v>9790.1329999999998</v>
      </c>
      <c r="I529" s="122">
        <f t="shared" si="53"/>
        <v>-0.43359460018204687</v>
      </c>
      <c r="J529" s="128">
        <f t="shared" si="54"/>
        <v>100.05819722430005</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6.1941455696202539E-2</v>
      </c>
      <c r="F530" s="128">
        <f t="shared" si="50"/>
        <v>1135.2630000000001</v>
      </c>
      <c r="G530" s="122">
        <f t="shared" si="51"/>
        <v>6.1633193100662523E-2</v>
      </c>
      <c r="H530" s="128">
        <f t="shared" si="52"/>
        <v>22429.490000000005</v>
      </c>
      <c r="I530" s="122">
        <f t="shared" si="53"/>
        <v>-5.6920272141784252E-2</v>
      </c>
      <c r="J530" s="128">
        <f t="shared" si="54"/>
        <v>100.50015678246062</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2.0769478393714534E-2</v>
      </c>
      <c r="F531" s="128">
        <f t="shared" si="50"/>
        <v>380.66300000000001</v>
      </c>
      <c r="G531" s="122">
        <f t="shared" si="51"/>
        <v>2.0988447978808469E-2</v>
      </c>
      <c r="H531" s="128">
        <f t="shared" si="52"/>
        <v>7638.0949999999993</v>
      </c>
      <c r="I531" s="122">
        <f t="shared" si="53"/>
        <v>-0.28324443571106311</v>
      </c>
      <c r="J531" s="128">
        <f t="shared" si="54"/>
        <v>98.956713782195692</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7.3603611959842857E-2</v>
      </c>
      <c r="F532" s="128">
        <f t="shared" si="50"/>
        <v>1349.0069999999998</v>
      </c>
      <c r="G532" s="122">
        <f t="shared" si="51"/>
        <v>7.351722498687896E-2</v>
      </c>
      <c r="H532" s="128">
        <f t="shared" si="52"/>
        <v>26754.315000000002</v>
      </c>
      <c r="I532" s="122">
        <f t="shared" si="53"/>
        <v>6.1791807367532273E-2</v>
      </c>
      <c r="J532" s="128">
        <f t="shared" si="54"/>
        <v>100.11750575865631</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0.29829872326494983</v>
      </c>
      <c r="F533" s="128">
        <f t="shared" si="50"/>
        <v>5467.2190000000001</v>
      </c>
      <c r="G533" s="122">
        <f t="shared" si="51"/>
        <v>0.29771477718942951</v>
      </c>
      <c r="H533" s="128">
        <f t="shared" si="52"/>
        <v>108344.064</v>
      </c>
      <c r="I533" s="122">
        <f t="shared" si="53"/>
        <v>0.30890951428316865</v>
      </c>
      <c r="J533" s="128">
        <f t="shared" si="54"/>
        <v>100.19614279177978</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6.6554288520296809E-2</v>
      </c>
      <c r="F534" s="128">
        <f t="shared" si="50"/>
        <v>1219.8069999999998</v>
      </c>
      <c r="G534" s="122">
        <f t="shared" si="51"/>
        <v>6.6065116138481358E-2</v>
      </c>
      <c r="H534" s="128">
        <f t="shared" si="52"/>
        <v>24042.350999999999</v>
      </c>
      <c r="I534" s="122">
        <f t="shared" si="53"/>
        <v>-8.9962277483630476E-3</v>
      </c>
      <c r="J534" s="128">
        <f t="shared" si="54"/>
        <v>100.74043975157794</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4.0940200785683112E-2</v>
      </c>
      <c r="F535" s="128">
        <f t="shared" si="50"/>
        <v>750.35200000000009</v>
      </c>
      <c r="G535" s="122">
        <f t="shared" si="51"/>
        <v>4.0819470816308025E-2</v>
      </c>
      <c r="H535" s="128">
        <f t="shared" si="52"/>
        <v>14854.981</v>
      </c>
      <c r="I535" s="122">
        <f t="shared" si="53"/>
        <v>-0.22271042827474785</v>
      </c>
      <c r="J535" s="128">
        <f t="shared" si="54"/>
        <v>100.29576564066296</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2.5890058926233087E-2</v>
      </c>
      <c r="F536" s="128">
        <f t="shared" si="50"/>
        <v>474.51300000000003</v>
      </c>
      <c r="G536" s="122">
        <f t="shared" si="51"/>
        <v>2.6055058955426889E-2</v>
      </c>
      <c r="H536" s="128">
        <f t="shared" si="52"/>
        <v>9481.9309999999987</v>
      </c>
      <c r="I536" s="122">
        <f t="shared" si="53"/>
        <v>-0.26204706355701418</v>
      </c>
      <c r="J536" s="128">
        <f t="shared" si="54"/>
        <v>99.366725558072716</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3.072031863814928E-2</v>
      </c>
      <c r="F537" s="128">
        <f t="shared" si="50"/>
        <v>563.04200000000003</v>
      </c>
      <c r="G537" s="122">
        <f t="shared" si="51"/>
        <v>3.0783896966083121E-2</v>
      </c>
      <c r="H537" s="128">
        <f t="shared" si="52"/>
        <v>11202.845000000003</v>
      </c>
      <c r="I537" s="122">
        <f t="shared" si="53"/>
        <v>-0.44994087895711055</v>
      </c>
      <c r="J537" s="128">
        <f t="shared" si="54"/>
        <v>99.7934688775632</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0.23816482976865996</v>
      </c>
      <c r="F538" s="128">
        <f t="shared" si="50"/>
        <v>4365.085</v>
      </c>
      <c r="G538" s="122">
        <f t="shared" si="51"/>
        <v>0.23750057567755464</v>
      </c>
      <c r="H538" s="128">
        <f t="shared" si="52"/>
        <v>86430.972000000009</v>
      </c>
      <c r="I538" s="122">
        <f t="shared" si="53"/>
        <v>-0.3099237617410226</v>
      </c>
      <c r="J538" s="128">
        <f t="shared" si="54"/>
        <v>100.27968525516636</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0.4020009821038848</v>
      </c>
      <c r="F539" s="128">
        <f t="shared" si="50"/>
        <v>7367.8740000000007</v>
      </c>
      <c r="G539" s="122">
        <f t="shared" si="51"/>
        <v>0.40187642305018423</v>
      </c>
      <c r="H539" s="128">
        <f t="shared" si="52"/>
        <v>146250.46599999999</v>
      </c>
      <c r="I539" s="122">
        <f t="shared" si="53"/>
        <v>-4.6478666635888205E-2</v>
      </c>
      <c r="J539" s="128">
        <f t="shared" si="54"/>
        <v>100.03099436706317</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7.2021551724137933E-2</v>
      </c>
      <c r="F540" s="128">
        <f t="shared" si="50"/>
        <v>1320.011</v>
      </c>
      <c r="G540" s="122">
        <f t="shared" si="51"/>
        <v>7.2058364636086614E-2</v>
      </c>
      <c r="H540" s="128">
        <f t="shared" si="52"/>
        <v>26223.408000000003</v>
      </c>
      <c r="I540" s="122">
        <f t="shared" si="53"/>
        <v>4.7045698552996736E-2</v>
      </c>
      <c r="J540" s="128">
        <f t="shared" si="54"/>
        <v>99.948912368280091</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6.8065910082933223E-2</v>
      </c>
      <c r="F541" s="128">
        <f t="shared" si="50"/>
        <v>1247.5120000000002</v>
      </c>
      <c r="G541" s="122">
        <f t="shared" si="51"/>
        <v>6.766467538106008E-2</v>
      </c>
      <c r="H541" s="128">
        <f t="shared" si="52"/>
        <v>24624.461000000003</v>
      </c>
      <c r="I541" s="122">
        <f t="shared" si="53"/>
        <v>-0.41680006926862501</v>
      </c>
      <c r="J541" s="128">
        <f t="shared" si="54"/>
        <v>100.59297513749021</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1.0711752509821038E-2</v>
      </c>
      <c r="F542" s="128">
        <f t="shared" si="50"/>
        <v>196.32499999999999</v>
      </c>
      <c r="G542" s="122">
        <f t="shared" si="51"/>
        <v>1.0812584668566359E-2</v>
      </c>
      <c r="H542" s="128">
        <f t="shared" si="52"/>
        <v>3934.9050000000007</v>
      </c>
      <c r="I542" s="122">
        <f t="shared" si="53"/>
        <v>-0.387105165892005</v>
      </c>
      <c r="J542" s="128">
        <f t="shared" si="54"/>
        <v>99.067455545218024</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3.7517077695329547E-2</v>
      </c>
      <c r="F543" s="128">
        <f t="shared" si="50"/>
        <v>687.61299999999994</v>
      </c>
      <c r="G543" s="122">
        <f t="shared" si="51"/>
        <v>3.7599130575759983E-2</v>
      </c>
      <c r="H543" s="128">
        <f t="shared" si="52"/>
        <v>13683.037999999997</v>
      </c>
      <c r="I543" s="122">
        <f t="shared" si="53"/>
        <v>-0.3566572809096758</v>
      </c>
      <c r="J543" s="128">
        <f t="shared" si="54"/>
        <v>99.781769208027015</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4.4575676560453956E-2</v>
      </c>
      <c r="F544" s="128">
        <f t="shared" si="50"/>
        <v>816.98300000000006</v>
      </c>
      <c r="G544" s="122">
        <f t="shared" si="51"/>
        <v>4.4478878541653499E-2</v>
      </c>
      <c r="H544" s="128">
        <f t="shared" si="52"/>
        <v>16186.709000000001</v>
      </c>
      <c r="I544" s="122">
        <f t="shared" si="53"/>
        <v>-8.0244334601188017E-3</v>
      </c>
      <c r="J544" s="128">
        <f t="shared" si="54"/>
        <v>100.21762693209499</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2.4974574421649933E-2</v>
      </c>
      <c r="F545" s="128">
        <f t="shared" si="50"/>
        <v>457.73399999999998</v>
      </c>
      <c r="G545" s="122">
        <f t="shared" si="51"/>
        <v>2.5027981501378051E-2</v>
      </c>
      <c r="H545" s="128">
        <f t="shared" si="52"/>
        <v>9108.1579999999994</v>
      </c>
      <c r="I545" s="122">
        <f t="shared" si="53"/>
        <v>-0.27685998589839372</v>
      </c>
      <c r="J545" s="128">
        <f t="shared" si="54"/>
        <v>99.786610519409336</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1.2852957223919685E-2</v>
      </c>
      <c r="F546" s="128">
        <f t="shared" si="50"/>
        <v>235.56899999999999</v>
      </c>
      <c r="G546" s="122">
        <f t="shared" si="51"/>
        <v>1.2781330460899262E-2</v>
      </c>
      <c r="H546" s="128">
        <f t="shared" si="52"/>
        <v>4651.3689999999988</v>
      </c>
      <c r="I546" s="122">
        <f t="shared" si="53"/>
        <v>-0.47192703494559568</v>
      </c>
      <c r="J546" s="128">
        <f t="shared" si="54"/>
        <v>100.56040146399113</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7.4986632474901796E-2</v>
      </c>
      <c r="F547" s="128">
        <f t="shared" si="50"/>
        <v>1374.355</v>
      </c>
      <c r="G547" s="122">
        <f t="shared" si="51"/>
        <v>7.4825626032166484E-2</v>
      </c>
      <c r="H547" s="128">
        <f t="shared" si="52"/>
        <v>27230.466999999993</v>
      </c>
      <c r="I547" s="122">
        <f t="shared" si="53"/>
        <v>-0.58325723682708541</v>
      </c>
      <c r="J547" s="128">
        <f t="shared" si="54"/>
        <v>100.21517553714298</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5.2353502837189002E-2</v>
      </c>
      <c r="F548" s="128">
        <f t="shared" si="50"/>
        <v>959.53499999999997</v>
      </c>
      <c r="G548" s="122">
        <f t="shared" si="51"/>
        <v>5.239220266048214E-2</v>
      </c>
      <c r="H548" s="128">
        <f t="shared" si="52"/>
        <v>19066.518</v>
      </c>
      <c r="I548" s="122">
        <f t="shared" si="53"/>
        <v>-0.37618726839840877</v>
      </c>
      <c r="J548" s="128">
        <f t="shared" si="54"/>
        <v>99.926134383881646</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1.942536010475775E-2</v>
      </c>
      <c r="F549" s="128">
        <f t="shared" si="50"/>
        <v>356.02800000000002</v>
      </c>
      <c r="G549" s="122">
        <f t="shared" si="51"/>
        <v>1.9414608745352672E-2</v>
      </c>
      <c r="H549" s="128">
        <f t="shared" si="52"/>
        <v>7065.3449999999993</v>
      </c>
      <c r="I549" s="122">
        <f t="shared" si="53"/>
        <v>-0.39664027982005878</v>
      </c>
      <c r="J549" s="128">
        <f t="shared" si="54"/>
        <v>100.05537767742887</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7.4897097337407237E-2</v>
      </c>
      <c r="F550" s="128">
        <f t="shared" si="50"/>
        <v>1372.7139999999999</v>
      </c>
      <c r="G550" s="122">
        <f t="shared" si="51"/>
        <v>7.5549182647787011E-2</v>
      </c>
      <c r="H550" s="128">
        <f t="shared" si="52"/>
        <v>27493.783000000003</v>
      </c>
      <c r="I550" s="122">
        <f t="shared" si="53"/>
        <v>-0.23568234056443735</v>
      </c>
      <c r="J550" s="128">
        <f t="shared" si="54"/>
        <v>99.136873110302432</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0.11253371890004366</v>
      </c>
      <c r="F551" s="128">
        <f t="shared" si="50"/>
        <v>2062.518</v>
      </c>
      <c r="G551" s="122">
        <f t="shared" si="51"/>
        <v>0.11197459324739846</v>
      </c>
      <c r="H551" s="128">
        <f t="shared" si="52"/>
        <v>40749.682000000001</v>
      </c>
      <c r="I551" s="122">
        <f t="shared" si="53"/>
        <v>-0.43732209670539879</v>
      </c>
      <c r="J551" s="128">
        <f t="shared" si="54"/>
        <v>100.49933260432557</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2.8945165866433867E-2</v>
      </c>
      <c r="F552" s="128">
        <f t="shared" si="50"/>
        <v>530.50699999999995</v>
      </c>
      <c r="G552" s="122">
        <f t="shared" si="51"/>
        <v>2.8972040481535722E-2</v>
      </c>
      <c r="H552" s="128">
        <f t="shared" si="52"/>
        <v>10543.475999999999</v>
      </c>
      <c r="I552" s="122">
        <f t="shared" si="53"/>
        <v>-0.31848909359881872</v>
      </c>
      <c r="J552" s="128">
        <f t="shared" si="54"/>
        <v>99.907239481047313</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0.11427706241815802</v>
      </c>
      <c r="F553" s="128">
        <f t="shared" si="50"/>
        <v>2094.4700000000003</v>
      </c>
      <c r="G553" s="122">
        <f t="shared" si="51"/>
        <v>0.11411718266976992</v>
      </c>
      <c r="H553" s="128">
        <f t="shared" si="52"/>
        <v>41529.411</v>
      </c>
      <c r="I553" s="122">
        <f t="shared" si="53"/>
        <v>0.19385953332136824</v>
      </c>
      <c r="J553" s="128">
        <f t="shared" si="54"/>
        <v>100.14010138057014</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7.972599301615016E-2</v>
      </c>
      <c r="F554" s="128">
        <f t="shared" si="50"/>
        <v>1461.2180000000001</v>
      </c>
      <c r="G554" s="122">
        <f t="shared" si="51"/>
        <v>8.0119587050964641E-2</v>
      </c>
      <c r="H554" s="128">
        <f t="shared" si="52"/>
        <v>29157.040000000001</v>
      </c>
      <c r="I554" s="122">
        <f t="shared" si="53"/>
        <v>-0.41031484168641885</v>
      </c>
      <c r="J554" s="128">
        <f t="shared" si="54"/>
        <v>99.508741807962494</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0.16735677651680486</v>
      </c>
      <c r="F555" s="128">
        <f t="shared" si="50"/>
        <v>3067.3149999999996</v>
      </c>
      <c r="G555" s="122">
        <f t="shared" si="51"/>
        <v>0.16615015154471188</v>
      </c>
      <c r="H555" s="128">
        <f t="shared" si="52"/>
        <v>60465.197</v>
      </c>
      <c r="I555" s="122">
        <f t="shared" si="53"/>
        <v>0.48178526605281524</v>
      </c>
      <c r="J555" s="128">
        <f t="shared" si="54"/>
        <v>100.72622562235117</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7.5048068529026637E-2</v>
      </c>
      <c r="F556" s="128">
        <f t="shared" si="50"/>
        <v>1375.4810000000002</v>
      </c>
      <c r="G556" s="122">
        <f t="shared" si="51"/>
        <v>7.4750518659372003E-2</v>
      </c>
      <c r="H556" s="128">
        <f t="shared" si="52"/>
        <v>27203.133999999998</v>
      </c>
      <c r="I556" s="122">
        <f t="shared" si="53"/>
        <v>0.1407365958563232</v>
      </c>
      <c r="J556" s="128">
        <f t="shared" si="54"/>
        <v>100.3980572643389</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3.3148352247926678E-2</v>
      </c>
      <c r="F557" s="128">
        <f t="shared" si="50"/>
        <v>607.54300000000012</v>
      </c>
      <c r="G557" s="122">
        <f t="shared" si="51"/>
        <v>3.3296862763417139E-2</v>
      </c>
      <c r="H557" s="128">
        <f t="shared" si="52"/>
        <v>12117.361000000001</v>
      </c>
      <c r="I557" s="122">
        <f t="shared" si="53"/>
        <v>-0.44573276058858946</v>
      </c>
      <c r="J557" s="128">
        <f t="shared" si="54"/>
        <v>99.553980455919628</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1.9192928852029681E-2</v>
      </c>
      <c r="F558" s="128">
        <f t="shared" si="50"/>
        <v>351.76799999999997</v>
      </c>
      <c r="G558" s="122">
        <f t="shared" si="51"/>
        <v>1.9191743217584128E-2</v>
      </c>
      <c r="H558" s="128">
        <f t="shared" si="52"/>
        <v>6984.2399999999989</v>
      </c>
      <c r="I558" s="122">
        <f t="shared" si="53"/>
        <v>-0.18182240206606379</v>
      </c>
      <c r="J558" s="128">
        <f t="shared" si="54"/>
        <v>100.0061778361252</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0.10923657791357484</v>
      </c>
      <c r="F559" s="128">
        <f t="shared" si="50"/>
        <v>2002.0879999999997</v>
      </c>
      <c r="G559" s="122">
        <f t="shared" si="51"/>
        <v>0.10842739455758012</v>
      </c>
      <c r="H559" s="128">
        <f t="shared" si="52"/>
        <v>39458.788999999997</v>
      </c>
      <c r="I559" s="122">
        <f t="shared" si="53"/>
        <v>0.42819262081553983</v>
      </c>
      <c r="J559" s="128">
        <f t="shared" si="54"/>
        <v>100.74629051015793</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5.1456951113051076E-2</v>
      </c>
      <c r="F560" s="128">
        <f t="shared" si="50"/>
        <v>943.10300000000007</v>
      </c>
      <c r="G560" s="122">
        <f t="shared" si="51"/>
        <v>5.1456708773106118E-2</v>
      </c>
      <c r="H560" s="128">
        <f t="shared" si="52"/>
        <v>18726.074000000004</v>
      </c>
      <c r="I560" s="122">
        <f t="shared" si="53"/>
        <v>-0.44395798368299505</v>
      </c>
      <c r="J560" s="128">
        <f t="shared" si="54"/>
        <v>100.00047095889096</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1.4731067219554776E-2</v>
      </c>
      <c r="F561" s="128">
        <f t="shared" si="50"/>
        <v>269.99099999999993</v>
      </c>
      <c r="G561" s="122">
        <f t="shared" si="51"/>
        <v>1.4857960150473042E-2</v>
      </c>
      <c r="H561" s="128">
        <f t="shared" si="52"/>
        <v>5407.0939999999991</v>
      </c>
      <c r="I561" s="122">
        <f t="shared" si="53"/>
        <v>-0.40208538795222465</v>
      </c>
      <c r="J561" s="128">
        <f t="shared" si="54"/>
        <v>99.145959945825908</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6.4941783064164135E-2</v>
      </c>
      <c r="F562" s="128">
        <f t="shared" si="50"/>
        <v>1190.2530000000002</v>
      </c>
      <c r="G562" s="122">
        <f t="shared" si="51"/>
        <v>6.4654381881682474E-2</v>
      </c>
      <c r="H562" s="128">
        <f t="shared" si="52"/>
        <v>23528.958000000006</v>
      </c>
      <c r="I562" s="122">
        <f t="shared" si="53"/>
        <v>-0.37165112155831342</v>
      </c>
      <c r="J562" s="128">
        <f t="shared" si="54"/>
        <v>100.44451926399607</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4.4657300305543428E-2</v>
      </c>
      <c r="F563" s="128">
        <f t="shared" si="50"/>
        <v>818.47899999999993</v>
      </c>
      <c r="G563" s="122">
        <f t="shared" si="51"/>
        <v>4.4464795737513017E-2</v>
      </c>
      <c r="H563" s="128">
        <f t="shared" si="52"/>
        <v>16181.583999999999</v>
      </c>
      <c r="I563" s="122">
        <f t="shared" si="53"/>
        <v>0.10442098203953207</v>
      </c>
      <c r="J563" s="128">
        <f t="shared" si="54"/>
        <v>100.43293703442791</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5.6911883457005659E-2</v>
      </c>
      <c r="F564" s="128">
        <f t="shared" si="50"/>
        <v>1043.0809999999997</v>
      </c>
      <c r="G564" s="122">
        <f t="shared" si="51"/>
        <v>5.71999840623875E-2</v>
      </c>
      <c r="H564" s="128">
        <f t="shared" si="52"/>
        <v>20816.160999999996</v>
      </c>
      <c r="I564" s="122">
        <f t="shared" si="53"/>
        <v>-0.47946359427718316</v>
      </c>
      <c r="J564" s="128">
        <f t="shared" si="54"/>
        <v>99.496327472630739</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3.4680652553470095E-2</v>
      </c>
      <c r="F565" s="128">
        <f t="shared" si="50"/>
        <v>635.62699999999995</v>
      </c>
      <c r="G565" s="122">
        <f t="shared" si="51"/>
        <v>3.4808064431920284E-2</v>
      </c>
      <c r="H565" s="128">
        <f t="shared" si="52"/>
        <v>12667.315999999999</v>
      </c>
      <c r="I565" s="122">
        <f t="shared" si="53"/>
        <v>0.1217026747517113</v>
      </c>
      <c r="J565" s="128">
        <f t="shared" si="54"/>
        <v>99.633958737638551</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1.8097937581841993E-2</v>
      </c>
      <c r="F566" s="128">
        <f t="shared" si="50"/>
        <v>331.69900000000001</v>
      </c>
      <c r="G566" s="122">
        <f t="shared" si="51"/>
        <v>1.8087698086662139E-2</v>
      </c>
      <c r="H566" s="128">
        <f t="shared" si="52"/>
        <v>6582.4569999999994</v>
      </c>
      <c r="I566" s="122">
        <f t="shared" si="53"/>
        <v>-0.399876028539498</v>
      </c>
      <c r="J566" s="128">
        <f t="shared" si="54"/>
        <v>100.05661027252222</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7.8580477957223935E-2</v>
      </c>
      <c r="F567" s="128">
        <f t="shared" si="50"/>
        <v>1440.2230000000002</v>
      </c>
      <c r="G567" s="122">
        <f t="shared" si="51"/>
        <v>7.7953937552037667E-2</v>
      </c>
      <c r="H567" s="128">
        <f t="shared" si="52"/>
        <v>28368.918999999994</v>
      </c>
      <c r="I567" s="122">
        <f t="shared" si="53"/>
        <v>0.23466135219152801</v>
      </c>
      <c r="J567" s="128">
        <f t="shared" si="54"/>
        <v>100.803731568746</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6.7188891313836735E-2</v>
      </c>
      <c r="F568" s="128">
        <f t="shared" si="50"/>
        <v>1231.4379999999996</v>
      </c>
      <c r="G568" s="122">
        <f t="shared" si="51"/>
        <v>6.7149189792233999E-2</v>
      </c>
      <c r="H568" s="128">
        <f t="shared" si="52"/>
        <v>24436.866000000005</v>
      </c>
      <c r="I568" s="122">
        <f t="shared" si="53"/>
        <v>-8.9428357003191114E-2</v>
      </c>
      <c r="J568" s="128">
        <f t="shared" si="54"/>
        <v>100.05912434941595</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1.9580969009166307E-2</v>
      </c>
      <c r="F569" s="128">
        <f t="shared" si="50"/>
        <v>358.88000000000005</v>
      </c>
      <c r="G569" s="122">
        <f t="shared" si="51"/>
        <v>1.9549273327306348E-2</v>
      </c>
      <c r="H569" s="128">
        <f t="shared" si="52"/>
        <v>7114.351999999999</v>
      </c>
      <c r="I569" s="122">
        <f t="shared" si="53"/>
        <v>-0.40274176736959405</v>
      </c>
      <c r="J569" s="128">
        <f t="shared" si="54"/>
        <v>100.1621322763731</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8.666608467917937E-2</v>
      </c>
      <c r="F570" s="128">
        <f t="shared" si="50"/>
        <v>1588.4159999999995</v>
      </c>
      <c r="G570" s="122">
        <f t="shared" si="51"/>
        <v>8.6534036420192403E-2</v>
      </c>
      <c r="H570" s="128">
        <f t="shared" si="52"/>
        <v>31491.379999999997</v>
      </c>
      <c r="I570" s="122">
        <f t="shared" si="53"/>
        <v>-6.7943844272372614E-2</v>
      </c>
      <c r="J570" s="128">
        <f t="shared" si="54"/>
        <v>100.15259690227066</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9.2986796158882612E-2</v>
      </c>
      <c r="F571" s="128">
        <f t="shared" si="50"/>
        <v>1704.2620000000004</v>
      </c>
      <c r="G571" s="122">
        <f t="shared" si="51"/>
        <v>9.2900194823573354E-2</v>
      </c>
      <c r="H571" s="128">
        <f t="shared" si="52"/>
        <v>33808.145999999993</v>
      </c>
      <c r="I571" s="122">
        <f t="shared" si="53"/>
        <v>8.334364584132041E-2</v>
      </c>
      <c r="J571" s="128">
        <f t="shared" si="54"/>
        <v>100.09321975639958</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2.7326385857704059E-2</v>
      </c>
      <c r="F572" s="128">
        <f t="shared" si="50"/>
        <v>500.83799999999997</v>
      </c>
      <c r="G572" s="122">
        <f t="shared" si="51"/>
        <v>2.7311668255848142E-2</v>
      </c>
      <c r="H572" s="128">
        <f t="shared" si="52"/>
        <v>9939.2350000000006</v>
      </c>
      <c r="I572" s="122">
        <f t="shared" si="53"/>
        <v>-0.49764630526397313</v>
      </c>
      <c r="J572" s="128">
        <f t="shared" si="54"/>
        <v>100.05388759748415</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0.1670398843299869</v>
      </c>
      <c r="F573" s="128">
        <f t="shared" si="50"/>
        <v>3061.5070000000001</v>
      </c>
      <c r="G573" s="122">
        <f t="shared" si="51"/>
        <v>0.1670418527199734</v>
      </c>
      <c r="H573" s="128">
        <f t="shared" si="52"/>
        <v>60789.703999999998</v>
      </c>
      <c r="I573" s="122">
        <f t="shared" si="53"/>
        <v>-0.31805943468589415</v>
      </c>
      <c r="J573" s="128">
        <f t="shared" si="54"/>
        <v>99.998821618681504</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0.14656940200785684</v>
      </c>
      <c r="F574" s="128">
        <f t="shared" si="50"/>
        <v>2686.3240000000001</v>
      </c>
      <c r="G574" s="122">
        <f t="shared" si="51"/>
        <v>0.14683930215240207</v>
      </c>
      <c r="H574" s="128">
        <f t="shared" si="52"/>
        <v>53437.612000000008</v>
      </c>
      <c r="I574" s="122">
        <f t="shared" si="53"/>
        <v>-0.24843340258546892</v>
      </c>
      <c r="J574" s="128">
        <f t="shared" si="54"/>
        <v>99.816193525446536</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3.3823876036665222E-2</v>
      </c>
      <c r="F575" s="128">
        <f t="shared" si="50"/>
        <v>619.92400000000021</v>
      </c>
      <c r="G575" s="122">
        <f t="shared" si="51"/>
        <v>3.4391372805486944E-2</v>
      </c>
      <c r="H575" s="128">
        <f t="shared" si="52"/>
        <v>12515.674000000003</v>
      </c>
      <c r="I575" s="122">
        <f t="shared" si="53"/>
        <v>-0.25924670190130544</v>
      </c>
      <c r="J575" s="128">
        <f t="shared" si="54"/>
        <v>98.349886257721067</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3.2931634657354873E-2</v>
      </c>
      <c r="F576" s="128">
        <f t="shared" si="50"/>
        <v>603.57100000000014</v>
      </c>
      <c r="G576" s="122">
        <f t="shared" si="51"/>
        <v>3.2870023274409972E-2</v>
      </c>
      <c r="H576" s="128">
        <f t="shared" si="52"/>
        <v>11962.026000000003</v>
      </c>
      <c r="I576" s="122">
        <f t="shared" si="53"/>
        <v>-0.43641203062787931</v>
      </c>
      <c r="J576" s="128">
        <f t="shared" si="54"/>
        <v>100.18743942597956</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3.0210988651243997E-2</v>
      </c>
      <c r="F577" s="128">
        <f t="shared" si="50"/>
        <v>553.70699999999999</v>
      </c>
      <c r="G577" s="122">
        <f t="shared" si="51"/>
        <v>3.0132925183900813E-2</v>
      </c>
      <c r="H577" s="128">
        <f t="shared" si="52"/>
        <v>10965.944</v>
      </c>
      <c r="I577" s="122">
        <f t="shared" si="53"/>
        <v>-0.29436935271558679</v>
      </c>
      <c r="J577" s="128">
        <f t="shared" si="54"/>
        <v>100.25906368819744</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0.10665479048450459</v>
      </c>
      <c r="F578" s="128">
        <f t="shared" si="50"/>
        <v>1954.769</v>
      </c>
      <c r="G578" s="122">
        <f t="shared" si="51"/>
        <v>0.10619004228963039</v>
      </c>
      <c r="H578" s="128">
        <f t="shared" si="52"/>
        <v>38644.574000000001</v>
      </c>
      <c r="I578" s="122">
        <f t="shared" si="53"/>
        <v>0.32854697782204106</v>
      </c>
      <c r="J578" s="128">
        <f t="shared" si="54"/>
        <v>100.43765703907211</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3.480778044522042E-2</v>
      </c>
      <c r="F579" s="128">
        <f t="shared" si="50"/>
        <v>637.95699999999988</v>
      </c>
      <c r="G579" s="122">
        <f t="shared" si="51"/>
        <v>3.454389850488708E-2</v>
      </c>
      <c r="H579" s="128">
        <f t="shared" si="52"/>
        <v>12571.181</v>
      </c>
      <c r="I579" s="122">
        <f t="shared" si="53"/>
        <v>-0.24921816156105892</v>
      </c>
      <c r="J579" s="128">
        <f t="shared" si="54"/>
        <v>100.7639031833538</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2.8466553906591002E-2</v>
      </c>
      <c r="F580" s="128">
        <f t="shared" si="50"/>
        <v>521.7349999999999</v>
      </c>
      <c r="G580" s="122">
        <f t="shared" si="51"/>
        <v>2.8318675309615605E-2</v>
      </c>
      <c r="H580" s="128">
        <f t="shared" si="52"/>
        <v>10305.704000000002</v>
      </c>
      <c r="I580" s="122">
        <f t="shared" si="53"/>
        <v>0.42077043015490062</v>
      </c>
      <c r="J580" s="128">
        <f t="shared" si="54"/>
        <v>100.52219461312579</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2.8475829332169356E-2</v>
      </c>
      <c r="F581" s="128">
        <f t="shared" si="50"/>
        <v>521.90499999999997</v>
      </c>
      <c r="G581" s="122">
        <f t="shared" si="51"/>
        <v>2.8254364295351452E-2</v>
      </c>
      <c r="H581" s="128">
        <f t="shared" si="52"/>
        <v>10282.300000000005</v>
      </c>
      <c r="I581" s="122">
        <f t="shared" si="53"/>
        <v>-0.31591539078408692</v>
      </c>
      <c r="J581" s="128">
        <f t="shared" si="54"/>
        <v>100.78382594102229</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3.6684362723701437E-2</v>
      </c>
      <c r="F582" s="128">
        <f t="shared" si="50"/>
        <v>672.351</v>
      </c>
      <c r="G582" s="122">
        <f t="shared" si="51"/>
        <v>3.6353971625554045E-2</v>
      </c>
      <c r="H582" s="128">
        <f t="shared" si="52"/>
        <v>13229.901000000002</v>
      </c>
      <c r="I582" s="122">
        <f t="shared" si="53"/>
        <v>-0.3375857366219977</v>
      </c>
      <c r="J582" s="128">
        <f t="shared" si="54"/>
        <v>100.90881706557518</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1.296000654735923E-2</v>
      </c>
      <c r="F583" s="128">
        <f t="shared" si="50"/>
        <v>237.53099999999998</v>
      </c>
      <c r="G583" s="122">
        <f t="shared" si="51"/>
        <v>1.2951959089797455E-2</v>
      </c>
      <c r="H583" s="128">
        <f t="shared" si="52"/>
        <v>4713.4639999999999</v>
      </c>
      <c r="I583" s="122">
        <f t="shared" si="53"/>
        <v>-0.4971289593108898</v>
      </c>
      <c r="J583" s="128">
        <f t="shared" si="54"/>
        <v>100.06213312986847</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1.0560945002182454E-2</v>
      </c>
      <c r="F584" s="128">
        <f t="shared" si="50"/>
        <v>193.56100000000004</v>
      </c>
      <c r="G584" s="122">
        <f t="shared" si="51"/>
        <v>1.068748814983554E-2</v>
      </c>
      <c r="H584" s="128">
        <f t="shared" si="52"/>
        <v>3889.3799999999997</v>
      </c>
      <c r="I584" s="122">
        <f t="shared" si="53"/>
        <v>-0.58917854853163121</v>
      </c>
      <c r="J584" s="128">
        <f t="shared" si="54"/>
        <v>98.815969235436924</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2.3209133566128328E-2</v>
      </c>
      <c r="F585" s="128">
        <f t="shared" ref="F585:F648" si="56">SUMPRODUCT($K$2:$AI$2,$K585:$AI585)</f>
        <v>425.37700000000001</v>
      </c>
      <c r="G585" s="122">
        <f t="shared" ref="G585:G648" si="57">SUMPRODUCT($K$3:$AI$3,$K585:$AI585)/$J$3</f>
        <v>2.3079767750515914E-2</v>
      </c>
      <c r="H585" s="128">
        <f t="shared" ref="H585:H648" si="58">SUMPRODUCT($K$3:$AI$3,$K585:$AI585)</f>
        <v>8399.1660000000011</v>
      </c>
      <c r="I585" s="122">
        <f t="shared" ref="I585:I648" si="59">CORREL($K$4:$AI$4,$K585:$AI585)</f>
        <v>-0.53333732163637726</v>
      </c>
      <c r="J585" s="128">
        <f t="shared" si="54"/>
        <v>100.56051610662122</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0.17573330423395897</v>
      </c>
      <c r="F586" s="128">
        <f t="shared" si="56"/>
        <v>3220.84</v>
      </c>
      <c r="G586" s="122">
        <f t="shared" si="57"/>
        <v>0.17608988813444751</v>
      </c>
      <c r="H586" s="128">
        <f t="shared" si="58"/>
        <v>64082.455999999998</v>
      </c>
      <c r="I586" s="122">
        <f t="shared" si="59"/>
        <v>-0.27209926027953607</v>
      </c>
      <c r="J586" s="128">
        <f t="shared" ref="J586:J649" si="60">$E586/$G586*100</f>
        <v>99.797498934057884</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2.6057507638585772E-2</v>
      </c>
      <c r="F587" s="128">
        <f t="shared" si="56"/>
        <v>477.58199999999999</v>
      </c>
      <c r="G587" s="122">
        <f t="shared" si="57"/>
        <v>2.5984339921795784E-2</v>
      </c>
      <c r="H587" s="128">
        <f t="shared" si="58"/>
        <v>9456.1949999999997</v>
      </c>
      <c r="I587" s="122">
        <f t="shared" si="59"/>
        <v>-0.25197003188566647</v>
      </c>
      <c r="J587" s="128">
        <f t="shared" si="60"/>
        <v>100.28158389633985</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6.9700894805761693E-2</v>
      </c>
      <c r="F588" s="128">
        <f t="shared" si="56"/>
        <v>1277.4780000000003</v>
      </c>
      <c r="G588" s="122">
        <f t="shared" si="57"/>
        <v>6.9704728249967721E-2</v>
      </c>
      <c r="H588" s="128">
        <f t="shared" si="58"/>
        <v>25366.875000000004</v>
      </c>
      <c r="I588" s="122">
        <f t="shared" si="59"/>
        <v>-0.2428920224346299</v>
      </c>
      <c r="J588" s="128">
        <f t="shared" si="60"/>
        <v>99.99450045312237</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4.3351484068092548E-2</v>
      </c>
      <c r="F589" s="128">
        <f t="shared" si="56"/>
        <v>794.54600000000016</v>
      </c>
      <c r="G589" s="122">
        <f t="shared" si="57"/>
        <v>4.3188552947221778E-2</v>
      </c>
      <c r="H589" s="128">
        <f t="shared" si="58"/>
        <v>15717.135000000002</v>
      </c>
      <c r="I589" s="122">
        <f t="shared" si="59"/>
        <v>-0.30405377842990072</v>
      </c>
      <c r="J589" s="128">
        <f t="shared" si="60"/>
        <v>100.37725533677842</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0.39765648188563946</v>
      </c>
      <c r="F590" s="128">
        <f t="shared" si="56"/>
        <v>7288.2479999999996</v>
      </c>
      <c r="G590" s="122">
        <f t="shared" si="57"/>
        <v>0.39576667610100041</v>
      </c>
      <c r="H590" s="128">
        <f t="shared" si="58"/>
        <v>144027.01299999998</v>
      </c>
      <c r="I590" s="122">
        <f t="shared" si="59"/>
        <v>0.58880797784598671</v>
      </c>
      <c r="J590" s="128">
        <f t="shared" si="60"/>
        <v>100.47750502979609</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0.42464524225229155</v>
      </c>
      <c r="F591" s="128">
        <f t="shared" si="56"/>
        <v>7782.8979999999992</v>
      </c>
      <c r="G591" s="122">
        <f t="shared" si="57"/>
        <v>0.42292731074772144</v>
      </c>
      <c r="H591" s="128">
        <f t="shared" si="58"/>
        <v>153911.28400000004</v>
      </c>
      <c r="I591" s="122">
        <f t="shared" si="59"/>
        <v>-3.8509708239889209E-2</v>
      </c>
      <c r="J591" s="128">
        <f t="shared" si="60"/>
        <v>100.40620018166547</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0.24742552378873858</v>
      </c>
      <c r="F592" s="128">
        <f t="shared" si="56"/>
        <v>4534.8150000000005</v>
      </c>
      <c r="G592" s="122">
        <f t="shared" si="57"/>
        <v>0.24644107342567995</v>
      </c>
      <c r="H592" s="128">
        <f t="shared" si="58"/>
        <v>89684.589000000022</v>
      </c>
      <c r="I592" s="122">
        <f t="shared" si="59"/>
        <v>0.61054920351695063</v>
      </c>
      <c r="J592" s="128">
        <f t="shared" si="60"/>
        <v>100.3994668378019</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0.30607316673941509</v>
      </c>
      <c r="F593" s="128">
        <f t="shared" si="56"/>
        <v>5609.7089999999998</v>
      </c>
      <c r="G593" s="122">
        <f t="shared" si="57"/>
        <v>0.30451919795339077</v>
      </c>
      <c r="H593" s="128">
        <f t="shared" si="58"/>
        <v>110820.32200000001</v>
      </c>
      <c r="I593" s="122">
        <f t="shared" si="59"/>
        <v>6.1322374659682259E-2</v>
      </c>
      <c r="J593" s="128">
        <f t="shared" si="60"/>
        <v>100.51030240341765</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0.21384908336970754</v>
      </c>
      <c r="F594" s="128">
        <f t="shared" si="56"/>
        <v>3919.4259999999999</v>
      </c>
      <c r="G594" s="122">
        <f t="shared" si="57"/>
        <v>0.21481624207584654</v>
      </c>
      <c r="H594" s="128">
        <f t="shared" si="58"/>
        <v>78175.712</v>
      </c>
      <c r="I594" s="122">
        <f t="shared" si="59"/>
        <v>1.4877351353014838E-2</v>
      </c>
      <c r="J594" s="128">
        <f t="shared" si="60"/>
        <v>99.549773938509958</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0.34785934089917059</v>
      </c>
      <c r="F595" s="128">
        <f t="shared" si="56"/>
        <v>6375.5659999999989</v>
      </c>
      <c r="G595" s="122">
        <f t="shared" si="57"/>
        <v>0.34669891926500129</v>
      </c>
      <c r="H595" s="128">
        <f t="shared" si="58"/>
        <v>126170.32400000001</v>
      </c>
      <c r="I595" s="122">
        <f t="shared" si="59"/>
        <v>0.60662829323554757</v>
      </c>
      <c r="J595" s="128">
        <f t="shared" si="60"/>
        <v>100.33470587004696</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0.41018479921431689</v>
      </c>
      <c r="F596" s="128">
        <f t="shared" si="56"/>
        <v>7517.8670000000002</v>
      </c>
      <c r="G596" s="122">
        <f t="shared" si="57"/>
        <v>0.41094252017619304</v>
      </c>
      <c r="H596" s="128">
        <f t="shared" si="58"/>
        <v>149549.791</v>
      </c>
      <c r="I596" s="122">
        <f t="shared" si="59"/>
        <v>-0.22640517977630248</v>
      </c>
      <c r="J596" s="128">
        <f t="shared" si="60"/>
        <v>99.815613881583417</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0.60279790484504581</v>
      </c>
      <c r="F597" s="128">
        <f t="shared" si="56"/>
        <v>11048.08</v>
      </c>
      <c r="G597" s="122">
        <f t="shared" si="57"/>
        <v>0.60148330809878026</v>
      </c>
      <c r="H597" s="128">
        <f t="shared" si="58"/>
        <v>218891.20400000003</v>
      </c>
      <c r="I597" s="122">
        <f t="shared" si="59"/>
        <v>-5.3119015463143612E-2</v>
      </c>
      <c r="J597" s="128">
        <f t="shared" si="60"/>
        <v>100.21855914013986</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0.13021251636839806</v>
      </c>
      <c r="F598" s="128">
        <f t="shared" si="56"/>
        <v>2386.5349999999999</v>
      </c>
      <c r="G598" s="122">
        <f t="shared" si="57"/>
        <v>0.13341938453337143</v>
      </c>
      <c r="H598" s="128">
        <f t="shared" si="58"/>
        <v>48553.849000000002</v>
      </c>
      <c r="I598" s="122">
        <f t="shared" si="59"/>
        <v>-0.20792463771293768</v>
      </c>
      <c r="J598" s="128">
        <f t="shared" si="60"/>
        <v>97.596400121174852</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0.10519358358795286</v>
      </c>
      <c r="F599" s="128">
        <f t="shared" si="56"/>
        <v>1927.9880000000001</v>
      </c>
      <c r="G599" s="122">
        <f t="shared" si="57"/>
        <v>0.10503246052006075</v>
      </c>
      <c r="H599" s="128">
        <f t="shared" si="58"/>
        <v>38223.30799999999</v>
      </c>
      <c r="I599" s="122">
        <f t="shared" si="59"/>
        <v>3.4621167655003442E-2</v>
      </c>
      <c r="J599" s="128">
        <f t="shared" si="60"/>
        <v>100.15340311661207</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4.0923177651680478E-2</v>
      </c>
      <c r="F600" s="128">
        <f t="shared" si="56"/>
        <v>750.03999999999985</v>
      </c>
      <c r="G600" s="122">
        <f t="shared" si="57"/>
        <v>4.0834955031201998E-2</v>
      </c>
      <c r="H600" s="128">
        <f t="shared" si="58"/>
        <v>14860.616</v>
      </c>
      <c r="I600" s="122">
        <f t="shared" si="59"/>
        <v>-7.8330827518138232E-2</v>
      </c>
      <c r="J600" s="128">
        <f t="shared" si="60"/>
        <v>100.21604681678006</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9.4537865560890433E-3</v>
      </c>
      <c r="F601" s="128">
        <f t="shared" si="56"/>
        <v>173.26899999999998</v>
      </c>
      <c r="G601" s="122">
        <f t="shared" si="57"/>
        <v>9.7408489251729104E-3</v>
      </c>
      <c r="H601" s="128">
        <f t="shared" si="58"/>
        <v>3544.88</v>
      </c>
      <c r="I601" s="122">
        <f t="shared" si="59"/>
        <v>5.6892104149342593E-2</v>
      </c>
      <c r="J601" s="128">
        <f t="shared" si="60"/>
        <v>97.053004606795383</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2.0614415102575293E-2</v>
      </c>
      <c r="F602" s="128">
        <f t="shared" si="56"/>
        <v>377.82099999999997</v>
      </c>
      <c r="G602" s="122">
        <f t="shared" si="57"/>
        <v>2.0488831305867514E-2</v>
      </c>
      <c r="H602" s="128">
        <f t="shared" si="58"/>
        <v>7456.2749999999996</v>
      </c>
      <c r="I602" s="122">
        <f t="shared" si="59"/>
        <v>-7.3796792302935857E-2</v>
      </c>
      <c r="J602" s="128">
        <f t="shared" si="60"/>
        <v>100.61293782370015</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7.8465626364033189E-2</v>
      </c>
      <c r="F603" s="128">
        <f t="shared" si="56"/>
        <v>1438.1180000000002</v>
      </c>
      <c r="G603" s="122">
        <f t="shared" si="57"/>
        <v>7.8080006814703284E-2</v>
      </c>
      <c r="H603" s="128">
        <f t="shared" si="58"/>
        <v>28414.798000000003</v>
      </c>
      <c r="I603" s="122">
        <f t="shared" si="59"/>
        <v>0.55643703536406175</v>
      </c>
      <c r="J603" s="128">
        <f t="shared" si="60"/>
        <v>100.49387745347545</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1.8209842863378439E-2</v>
      </c>
      <c r="F604" s="128">
        <f t="shared" si="56"/>
        <v>333.75</v>
      </c>
      <c r="G604" s="122">
        <f t="shared" si="57"/>
        <v>1.8154883366903077E-2</v>
      </c>
      <c r="H604" s="128">
        <f t="shared" si="58"/>
        <v>6606.9070000000011</v>
      </c>
      <c r="I604" s="122">
        <f t="shared" si="59"/>
        <v>0.54983864255146941</v>
      </c>
      <c r="J604" s="128">
        <f t="shared" si="60"/>
        <v>100.3027256929425</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2.0802597119161936E-2</v>
      </c>
      <c r="F605" s="128">
        <f t="shared" si="56"/>
        <v>381.27</v>
      </c>
      <c r="G605" s="122">
        <f t="shared" si="57"/>
        <v>2.132187382357063E-2</v>
      </c>
      <c r="H605" s="128">
        <f t="shared" si="58"/>
        <v>7759.4350000000004</v>
      </c>
      <c r="I605" s="122">
        <f t="shared" si="59"/>
        <v>-7.3488813367339145E-2</v>
      </c>
      <c r="J605" s="128">
        <f t="shared" si="60"/>
        <v>97.564582228065476</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1.6523024879965081E-2</v>
      </c>
      <c r="F606" s="128">
        <f t="shared" si="56"/>
        <v>302.834</v>
      </c>
      <c r="G606" s="122">
        <f t="shared" si="57"/>
        <v>1.6637647388567232E-2</v>
      </c>
      <c r="H606" s="128">
        <f t="shared" si="58"/>
        <v>6054.7559999999985</v>
      </c>
      <c r="I606" s="122">
        <f t="shared" si="59"/>
        <v>-0.4129659796147071</v>
      </c>
      <c r="J606" s="128">
        <f t="shared" si="60"/>
        <v>99.311065405311354</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2.333958969882147E-2</v>
      </c>
      <c r="F607" s="128">
        <f t="shared" si="56"/>
        <v>427.76799999999992</v>
      </c>
      <c r="G607" s="122">
        <f t="shared" si="57"/>
        <v>2.39098920364147E-2</v>
      </c>
      <c r="H607" s="128">
        <f t="shared" si="58"/>
        <v>8701.264000000001</v>
      </c>
      <c r="I607" s="122">
        <f t="shared" si="59"/>
        <v>-0.24955220146771762</v>
      </c>
      <c r="J607" s="128">
        <f t="shared" si="60"/>
        <v>97.614784973831505</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2.2227629855958098E-2</v>
      </c>
      <c r="F608" s="128">
        <f t="shared" si="56"/>
        <v>407.38800000000003</v>
      </c>
      <c r="G608" s="122">
        <f t="shared" si="57"/>
        <v>2.2493109730462004E-2</v>
      </c>
      <c r="H608" s="128">
        <f t="shared" si="58"/>
        <v>8185.6700000000019</v>
      </c>
      <c r="I608" s="122">
        <f t="shared" si="59"/>
        <v>-0.54291698639074459</v>
      </c>
      <c r="J608" s="128">
        <f t="shared" si="60"/>
        <v>98.81972800699775</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2.2147315582714967E-2</v>
      </c>
      <c r="F609" s="128">
        <f t="shared" si="56"/>
        <v>405.91599999999994</v>
      </c>
      <c r="G609" s="122">
        <f t="shared" si="57"/>
        <v>2.2314391389292674E-2</v>
      </c>
      <c r="H609" s="128">
        <f t="shared" si="58"/>
        <v>8120.6310000000003</v>
      </c>
      <c r="I609" s="122">
        <f t="shared" si="59"/>
        <v>-0.74369642103412748</v>
      </c>
      <c r="J609" s="128">
        <f t="shared" si="60"/>
        <v>99.2512643358139</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1.1292503273679614E-2</v>
      </c>
      <c r="F610" s="128">
        <f t="shared" si="56"/>
        <v>206.96899999999997</v>
      </c>
      <c r="G610" s="122">
        <f t="shared" si="57"/>
        <v>1.1237008784921921E-2</v>
      </c>
      <c r="H610" s="128">
        <f t="shared" si="58"/>
        <v>4089.3610000000003</v>
      </c>
      <c r="I610" s="122">
        <f t="shared" si="59"/>
        <v>-0.5665207110090642</v>
      </c>
      <c r="J610" s="128">
        <f t="shared" si="60"/>
        <v>100.49385463533818</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7.5928797468354445E-2</v>
      </c>
      <c r="F611" s="128">
        <f t="shared" si="56"/>
        <v>1391.6230000000003</v>
      </c>
      <c r="G611" s="122">
        <f t="shared" si="57"/>
        <v>7.6294502348049964E-2</v>
      </c>
      <c r="H611" s="128">
        <f t="shared" si="58"/>
        <v>27765.018999999993</v>
      </c>
      <c r="I611" s="122">
        <f t="shared" si="59"/>
        <v>-0.53599473811324649</v>
      </c>
      <c r="J611" s="128">
        <f t="shared" si="60"/>
        <v>99.520666799781722</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2.2966171977302489E-2</v>
      </c>
      <c r="F612" s="128">
        <f t="shared" si="56"/>
        <v>420.92400000000004</v>
      </c>
      <c r="G612" s="122">
        <f t="shared" si="57"/>
        <v>2.3121554521747981E-2</v>
      </c>
      <c r="H612" s="128">
        <f t="shared" si="58"/>
        <v>8414.3730000000032</v>
      </c>
      <c r="I612" s="122">
        <f t="shared" si="59"/>
        <v>-0.70899207686087617</v>
      </c>
      <c r="J612" s="128">
        <f t="shared" si="60"/>
        <v>99.32797535607159</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3.9323166739415105E-2</v>
      </c>
      <c r="F613" s="128">
        <f t="shared" si="56"/>
        <v>720.71500000000003</v>
      </c>
      <c r="G613" s="122">
        <f t="shared" si="57"/>
        <v>3.9419876401067269E-2</v>
      </c>
      <c r="H613" s="128">
        <f t="shared" si="58"/>
        <v>14345.642</v>
      </c>
      <c r="I613" s="122">
        <f t="shared" si="59"/>
        <v>-0.41656899680487958</v>
      </c>
      <c r="J613" s="128">
        <f t="shared" si="60"/>
        <v>99.754667770471386</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2.5398243125272807E-2</v>
      </c>
      <c r="F614" s="128">
        <f t="shared" si="56"/>
        <v>465.49900000000002</v>
      </c>
      <c r="G614" s="122">
        <f t="shared" si="57"/>
        <v>2.5610429793443051E-2</v>
      </c>
      <c r="H614" s="128">
        <f t="shared" si="58"/>
        <v>9320.1220000000012</v>
      </c>
      <c r="I614" s="122">
        <f t="shared" si="59"/>
        <v>-0.62964882573666547</v>
      </c>
      <c r="J614" s="128">
        <f t="shared" si="60"/>
        <v>99.171483376571175</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2.678071802706241E-2</v>
      </c>
      <c r="F615" s="128">
        <f t="shared" si="56"/>
        <v>490.83699999999988</v>
      </c>
      <c r="G615" s="122">
        <f t="shared" si="57"/>
        <v>2.6983809584000842E-2</v>
      </c>
      <c r="H615" s="128">
        <f t="shared" si="58"/>
        <v>9819.9210000000021</v>
      </c>
      <c r="I615" s="122">
        <f t="shared" si="59"/>
        <v>-0.65382461950332926</v>
      </c>
      <c r="J615" s="128">
        <f t="shared" si="60"/>
        <v>99.247357730174429</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2.4085279353993884E-2</v>
      </c>
      <c r="F616" s="128">
        <f t="shared" si="56"/>
        <v>441.43499999999989</v>
      </c>
      <c r="G616" s="122">
        <f t="shared" si="57"/>
        <v>2.4344038096389586E-2</v>
      </c>
      <c r="H616" s="128">
        <f t="shared" si="58"/>
        <v>8859.2580000000016</v>
      </c>
      <c r="I616" s="122">
        <f t="shared" si="59"/>
        <v>-0.61962556818592462</v>
      </c>
      <c r="J616" s="128">
        <f t="shared" si="60"/>
        <v>98.937075511584595</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2.0135257529463116E-2</v>
      </c>
      <c r="F617" s="128">
        <f t="shared" si="56"/>
        <v>369.03899999999999</v>
      </c>
      <c r="G617" s="122">
        <f t="shared" si="57"/>
        <v>2.0311753439639039E-2</v>
      </c>
      <c r="H617" s="128">
        <f t="shared" si="58"/>
        <v>7391.8329999999996</v>
      </c>
      <c r="I617" s="122">
        <f t="shared" si="59"/>
        <v>-0.730768733197943</v>
      </c>
      <c r="J617" s="128">
        <f t="shared" si="60"/>
        <v>99.131065120988097</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2.1223374072457446E-2</v>
      </c>
      <c r="F618" s="128">
        <f t="shared" si="56"/>
        <v>388.98200000000008</v>
      </c>
      <c r="G618" s="122">
        <f t="shared" si="57"/>
        <v>2.1400660586559098E-2</v>
      </c>
      <c r="H618" s="128">
        <f t="shared" si="58"/>
        <v>7788.107</v>
      </c>
      <c r="I618" s="122">
        <f t="shared" si="59"/>
        <v>-0.68915120026553622</v>
      </c>
      <c r="J618" s="128">
        <f t="shared" si="60"/>
        <v>99.171583917306748</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4.8756656481885638E-2</v>
      </c>
      <c r="F619" s="128">
        <f t="shared" si="56"/>
        <v>893.61199999999997</v>
      </c>
      <c r="G619" s="122">
        <f t="shared" si="57"/>
        <v>4.899825235835447E-2</v>
      </c>
      <c r="H619" s="128">
        <f t="shared" si="58"/>
        <v>17831.395</v>
      </c>
      <c r="I619" s="122">
        <f t="shared" si="59"/>
        <v>-0.15850515390492889</v>
      </c>
      <c r="J619" s="128">
        <f t="shared" si="60"/>
        <v>99.50692960495428</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0.15189518769096466</v>
      </c>
      <c r="F620" s="128">
        <f t="shared" si="56"/>
        <v>2783.9350000000004</v>
      </c>
      <c r="G620" s="122">
        <f t="shared" si="57"/>
        <v>0.15179672949200229</v>
      </c>
      <c r="H620" s="128">
        <f t="shared" si="58"/>
        <v>55241.713999999985</v>
      </c>
      <c r="I620" s="122">
        <f t="shared" si="59"/>
        <v>-0.17310335967117868</v>
      </c>
      <c r="J620" s="128">
        <f t="shared" si="60"/>
        <v>100.06486187106394</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9.7489142295940648E-2</v>
      </c>
      <c r="F621" s="128">
        <f t="shared" si="56"/>
        <v>1786.7810000000002</v>
      </c>
      <c r="G621" s="122">
        <f t="shared" si="57"/>
        <v>9.7953811150283412E-2</v>
      </c>
      <c r="H621" s="128">
        <f t="shared" si="58"/>
        <v>35647.25299999999</v>
      </c>
      <c r="I621" s="122">
        <f t="shared" si="59"/>
        <v>-0.5056867585126914</v>
      </c>
      <c r="J621" s="128">
        <f t="shared" si="60"/>
        <v>99.525624527635941</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3.1727084242688781E-2</v>
      </c>
      <c r="F622" s="128">
        <f t="shared" si="56"/>
        <v>581.49400000000003</v>
      </c>
      <c r="G622" s="122">
        <f t="shared" si="57"/>
        <v>3.2242867231444365E-2</v>
      </c>
      <c r="H622" s="128">
        <f t="shared" si="58"/>
        <v>11733.792000000001</v>
      </c>
      <c r="I622" s="122">
        <f t="shared" si="59"/>
        <v>-0.62489262249336275</v>
      </c>
      <c r="J622" s="128">
        <f t="shared" si="60"/>
        <v>98.40031909987033</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0.14075627455259712</v>
      </c>
      <c r="F623" s="128">
        <f t="shared" si="56"/>
        <v>2579.7809999999999</v>
      </c>
      <c r="G623" s="122">
        <f t="shared" si="57"/>
        <v>0.14066116910631216</v>
      </c>
      <c r="H623" s="128">
        <f t="shared" si="58"/>
        <v>51189.272000000012</v>
      </c>
      <c r="I623" s="122">
        <f t="shared" si="59"/>
        <v>0.69959111664952844</v>
      </c>
      <c r="J623" s="128">
        <f t="shared" si="60"/>
        <v>100.06761314930711</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0.12269592972501092</v>
      </c>
      <c r="F624" s="128">
        <f t="shared" si="56"/>
        <v>2248.7710000000002</v>
      </c>
      <c r="G624" s="122">
        <f t="shared" si="57"/>
        <v>0.12269978484223136</v>
      </c>
      <c r="H624" s="128">
        <f t="shared" si="58"/>
        <v>44652.782999999996</v>
      </c>
      <c r="I624" s="122">
        <f t="shared" si="59"/>
        <v>0.34355835301958859</v>
      </c>
      <c r="J624" s="128">
        <f t="shared" si="60"/>
        <v>99.996858089665437</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4.3048996071584474E-2</v>
      </c>
      <c r="F625" s="128">
        <f t="shared" si="56"/>
        <v>789.00200000000018</v>
      </c>
      <c r="G625" s="122">
        <f t="shared" si="57"/>
        <v>4.3056199319079246E-2</v>
      </c>
      <c r="H625" s="128">
        <f t="shared" si="58"/>
        <v>15668.969000000001</v>
      </c>
      <c r="I625" s="122">
        <f t="shared" si="59"/>
        <v>0.21951464413384145</v>
      </c>
      <c r="J625" s="128">
        <f t="shared" si="60"/>
        <v>99.983270126930179</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6.5756929288520297E-2</v>
      </c>
      <c r="F626" s="128">
        <f t="shared" si="56"/>
        <v>1205.193</v>
      </c>
      <c r="G626" s="122">
        <f t="shared" si="57"/>
        <v>6.5552238272802474E-2</v>
      </c>
      <c r="H626" s="128">
        <f t="shared" si="58"/>
        <v>23855.705000000002</v>
      </c>
      <c r="I626" s="122">
        <f t="shared" si="59"/>
        <v>0.68718830514894946</v>
      </c>
      <c r="J626" s="128">
        <f t="shared" si="60"/>
        <v>100.31225633343897</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0.24434580969009165</v>
      </c>
      <c r="F627" s="128">
        <f t="shared" si="56"/>
        <v>4478.37</v>
      </c>
      <c r="G627" s="122">
        <f t="shared" si="57"/>
        <v>0.24357414424638446</v>
      </c>
      <c r="H627" s="128">
        <f t="shared" si="58"/>
        <v>88641.258999999991</v>
      </c>
      <c r="I627" s="122">
        <f t="shared" si="59"/>
        <v>0.53487254486662528</v>
      </c>
      <c r="J627" s="128">
        <f t="shared" si="60"/>
        <v>100.31680925990511</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3.4652280663465741E-2</v>
      </c>
      <c r="F628" s="128">
        <f t="shared" si="56"/>
        <v>635.10700000000008</v>
      </c>
      <c r="G628" s="122">
        <f t="shared" si="57"/>
        <v>3.4803470002940214E-2</v>
      </c>
      <c r="H628" s="128">
        <f t="shared" si="58"/>
        <v>12665.644</v>
      </c>
      <c r="I628" s="122">
        <f t="shared" si="59"/>
        <v>-0.22101168282734074</v>
      </c>
      <c r="J628" s="128">
        <f t="shared" si="60"/>
        <v>99.565591191160834</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0.29689458751636832</v>
      </c>
      <c r="F629" s="128">
        <f t="shared" si="56"/>
        <v>5441.4839999999986</v>
      </c>
      <c r="G629" s="122">
        <f t="shared" si="57"/>
        <v>0.2959221914766747</v>
      </c>
      <c r="H629" s="128">
        <f t="shared" si="58"/>
        <v>107691.70799999998</v>
      </c>
      <c r="I629" s="122">
        <f t="shared" si="59"/>
        <v>0.69741297397940349</v>
      </c>
      <c r="J629" s="128">
        <f t="shared" si="60"/>
        <v>100.32859855316741</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3.1381983849847229E-2</v>
      </c>
      <c r="F630" s="128">
        <f t="shared" si="56"/>
        <v>575.16899999999998</v>
      </c>
      <c r="G630" s="122">
        <f t="shared" si="57"/>
        <v>3.1139248019476862E-2</v>
      </c>
      <c r="H630" s="128">
        <f t="shared" si="58"/>
        <v>11332.164000000001</v>
      </c>
      <c r="I630" s="122">
        <f t="shared" si="59"/>
        <v>0.53268950947385718</v>
      </c>
      <c r="J630" s="128">
        <f t="shared" si="60"/>
        <v>100.77951731595618</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9.4706841990397209E-2</v>
      </c>
      <c r="F631" s="128">
        <f t="shared" si="56"/>
        <v>1735.787</v>
      </c>
      <c r="G631" s="122">
        <f t="shared" si="57"/>
        <v>9.4424910488322952E-2</v>
      </c>
      <c r="H631" s="128">
        <f t="shared" si="58"/>
        <v>34363.019</v>
      </c>
      <c r="I631" s="122">
        <f t="shared" si="59"/>
        <v>0.41830785673790088</v>
      </c>
      <c r="J631" s="128">
        <f t="shared" si="60"/>
        <v>100.2985774628922</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0.25084635530336097</v>
      </c>
      <c r="F632" s="128">
        <f t="shared" si="56"/>
        <v>4597.5119999999997</v>
      </c>
      <c r="G632" s="122">
        <f t="shared" si="57"/>
        <v>0.25023648394285536</v>
      </c>
      <c r="H632" s="128">
        <f t="shared" si="58"/>
        <v>91065.810999999987</v>
      </c>
      <c r="I632" s="122">
        <f t="shared" si="59"/>
        <v>0.29751653639010128</v>
      </c>
      <c r="J632" s="128">
        <f t="shared" si="60"/>
        <v>100.24371800262541</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2.9859777389786117E-2</v>
      </c>
      <c r="F633" s="128">
        <f t="shared" si="56"/>
        <v>547.27</v>
      </c>
      <c r="G633" s="122">
        <f t="shared" si="57"/>
        <v>2.9711117034285094E-2</v>
      </c>
      <c r="H633" s="128">
        <f t="shared" si="58"/>
        <v>10812.439999999997</v>
      </c>
      <c r="I633" s="122">
        <f t="shared" si="59"/>
        <v>0.14225144199355372</v>
      </c>
      <c r="J633" s="128">
        <f t="shared" si="60"/>
        <v>100.50035263005923</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0.16884018987341776</v>
      </c>
      <c r="F634" s="128">
        <f t="shared" si="56"/>
        <v>3094.5030000000006</v>
      </c>
      <c r="G634" s="122">
        <f t="shared" si="57"/>
        <v>0.16941075074398421</v>
      </c>
      <c r="H634" s="128">
        <f t="shared" si="58"/>
        <v>61651.79099999999</v>
      </c>
      <c r="I634" s="122">
        <f t="shared" si="59"/>
        <v>-4.0585941411996833E-2</v>
      </c>
      <c r="J634" s="128">
        <f t="shared" si="60"/>
        <v>99.663208581473867</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0.2810652007856832</v>
      </c>
      <c r="F635" s="128">
        <f t="shared" si="56"/>
        <v>5151.3630000000012</v>
      </c>
      <c r="G635" s="122">
        <f t="shared" si="57"/>
        <v>0.2816992545044365</v>
      </c>
      <c r="H635" s="128">
        <f t="shared" si="58"/>
        <v>102515.71100000002</v>
      </c>
      <c r="I635" s="122">
        <f t="shared" si="59"/>
        <v>-0.47769465097578567</v>
      </c>
      <c r="J635" s="128">
        <f t="shared" si="60"/>
        <v>99.774918212024119</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0.35358287865560895</v>
      </c>
      <c r="F636" s="128">
        <f t="shared" si="56"/>
        <v>6480.4670000000006</v>
      </c>
      <c r="G636" s="122">
        <f t="shared" si="57"/>
        <v>0.35413328790197823</v>
      </c>
      <c r="H636" s="128">
        <f t="shared" si="58"/>
        <v>128875.83200000002</v>
      </c>
      <c r="I636" s="122">
        <f t="shared" si="59"/>
        <v>-0.13582456110398133</v>
      </c>
      <c r="J636" s="128">
        <f t="shared" si="60"/>
        <v>99.844575682328511</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0.24422135530336098</v>
      </c>
      <c r="F637" s="128">
        <f t="shared" si="56"/>
        <v>4476.0889999999999</v>
      </c>
      <c r="G637" s="122">
        <f t="shared" si="57"/>
        <v>0.24349185395651232</v>
      </c>
      <c r="H637" s="128">
        <f t="shared" si="58"/>
        <v>88611.312000000005</v>
      </c>
      <c r="I637" s="122">
        <f t="shared" si="59"/>
        <v>0.71236217976645744</v>
      </c>
      <c r="J637" s="128">
        <f t="shared" si="60"/>
        <v>100.29959989831075</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0.2000412483631602</v>
      </c>
      <c r="F638" s="128">
        <f t="shared" si="56"/>
        <v>3666.3560000000002</v>
      </c>
      <c r="G638" s="122">
        <f t="shared" si="57"/>
        <v>0.19999336116003838</v>
      </c>
      <c r="H638" s="128">
        <f t="shared" si="58"/>
        <v>72781.384000000005</v>
      </c>
      <c r="I638" s="122">
        <f t="shared" si="59"/>
        <v>7.3915195454578794E-2</v>
      </c>
      <c r="J638" s="128">
        <f t="shared" si="60"/>
        <v>100.02394439637598</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0.42596900916630293</v>
      </c>
      <c r="F639" s="128">
        <f t="shared" si="56"/>
        <v>7807.16</v>
      </c>
      <c r="G639" s="122">
        <f t="shared" si="57"/>
        <v>0.42568560311497888</v>
      </c>
      <c r="H639" s="128">
        <f t="shared" si="58"/>
        <v>154915.079</v>
      </c>
      <c r="I639" s="122">
        <f t="shared" si="59"/>
        <v>-0.17890315882098992</v>
      </c>
      <c r="J639" s="128">
        <f t="shared" si="60"/>
        <v>100.06657637684953</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0.3217584024443475</v>
      </c>
      <c r="F640" s="128">
        <f t="shared" si="56"/>
        <v>5897.188000000001</v>
      </c>
      <c r="G640" s="122">
        <f t="shared" si="57"/>
        <v>0.32253300047538053</v>
      </c>
      <c r="H640" s="128">
        <f t="shared" si="58"/>
        <v>117375.887</v>
      </c>
      <c r="I640" s="122">
        <f t="shared" si="59"/>
        <v>-9.7870181894320438E-2</v>
      </c>
      <c r="J640" s="128">
        <f t="shared" si="60"/>
        <v>99.759839138974499</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0.36035764949803578</v>
      </c>
      <c r="F641" s="128">
        <f t="shared" si="56"/>
        <v>6604.6350000000002</v>
      </c>
      <c r="G641" s="122">
        <f t="shared" si="57"/>
        <v>0.36082681310951065</v>
      </c>
      <c r="H641" s="128">
        <f t="shared" si="58"/>
        <v>131311.73300000001</v>
      </c>
      <c r="I641" s="122">
        <f t="shared" si="59"/>
        <v>-0.12319650608423063</v>
      </c>
      <c r="J641" s="128">
        <f t="shared" si="60"/>
        <v>99.869975402484158</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7.1235595809690078E-2</v>
      </c>
      <c r="F642" s="128">
        <f t="shared" si="56"/>
        <v>1305.6059999999998</v>
      </c>
      <c r="G642" s="122">
        <f t="shared" si="57"/>
        <v>7.15093166336465E-2</v>
      </c>
      <c r="H642" s="128">
        <f t="shared" si="58"/>
        <v>26023.598999999998</v>
      </c>
      <c r="I642" s="122">
        <f t="shared" si="59"/>
        <v>-0.41559643839522553</v>
      </c>
      <c r="J642" s="128">
        <f t="shared" si="60"/>
        <v>99.617223549542871</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0.35160628546486256</v>
      </c>
      <c r="F643" s="128">
        <f t="shared" si="56"/>
        <v>6444.2400000000007</v>
      </c>
      <c r="G643" s="122">
        <f t="shared" si="57"/>
        <v>0.34891771520585624</v>
      </c>
      <c r="H643" s="128">
        <f t="shared" si="58"/>
        <v>126977.78599999999</v>
      </c>
      <c r="I643" s="122">
        <f t="shared" si="59"/>
        <v>0.71590651741182454</v>
      </c>
      <c r="J643" s="128">
        <f t="shared" si="60"/>
        <v>100.77054564495818</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2.7511839807944128E-2</v>
      </c>
      <c r="F644" s="128">
        <f t="shared" si="56"/>
        <v>504.23699999999997</v>
      </c>
      <c r="G644" s="122">
        <f t="shared" si="57"/>
        <v>2.7762917022744076E-2</v>
      </c>
      <c r="H644" s="128">
        <f t="shared" si="58"/>
        <v>10103.453000000001</v>
      </c>
      <c r="I644" s="122">
        <f t="shared" si="59"/>
        <v>0.28259430326317608</v>
      </c>
      <c r="J644" s="128">
        <f t="shared" si="60"/>
        <v>99.095638204752561</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0.36319838498472284</v>
      </c>
      <c r="F645" s="128">
        <f t="shared" si="56"/>
        <v>6656.7</v>
      </c>
      <c r="G645" s="122">
        <f t="shared" si="57"/>
        <v>0.36408566741500165</v>
      </c>
      <c r="H645" s="128">
        <f t="shared" si="58"/>
        <v>132497.69199999998</v>
      </c>
      <c r="I645" s="122">
        <f t="shared" si="59"/>
        <v>-0.11893252071006756</v>
      </c>
      <c r="J645" s="128">
        <f t="shared" si="60"/>
        <v>99.756298445753572</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0.1877232649498036</v>
      </c>
      <c r="F646" s="128">
        <f t="shared" si="56"/>
        <v>3440.5920000000006</v>
      </c>
      <c r="G646" s="122">
        <f t="shared" si="57"/>
        <v>0.18814214976409588</v>
      </c>
      <c r="H646" s="128">
        <f t="shared" si="58"/>
        <v>68468.503000000012</v>
      </c>
      <c r="I646" s="122">
        <f t="shared" si="59"/>
        <v>0.29979275339885719</v>
      </c>
      <c r="J646" s="128">
        <f t="shared" si="60"/>
        <v>99.777357272244686</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4.642028590135313E-2</v>
      </c>
      <c r="F647" s="128">
        <f t="shared" si="56"/>
        <v>850.79100000000017</v>
      </c>
      <c r="G647" s="122">
        <f t="shared" si="57"/>
        <v>4.683092941011599E-2</v>
      </c>
      <c r="H647" s="128">
        <f t="shared" si="58"/>
        <v>17042.665000000001</v>
      </c>
      <c r="I647" s="122">
        <f t="shared" si="59"/>
        <v>-0.49474441420813664</v>
      </c>
      <c r="J647" s="128">
        <f t="shared" si="60"/>
        <v>99.123136111250972</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0.48579954168485379</v>
      </c>
      <c r="F648" s="128">
        <f t="shared" si="56"/>
        <v>8903.7340000000004</v>
      </c>
      <c r="G648" s="122">
        <f t="shared" si="57"/>
        <v>0.485142768033546</v>
      </c>
      <c r="H648" s="128">
        <f t="shared" si="58"/>
        <v>176552.67100000003</v>
      </c>
      <c r="I648" s="122">
        <f t="shared" si="59"/>
        <v>0.48734787415687075</v>
      </c>
      <c r="J648" s="128">
        <f t="shared" si="60"/>
        <v>100.13537739704333</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0.35016903099083363</v>
      </c>
      <c r="F649" s="128">
        <f t="shared" ref="F649:F712" si="62">SUMPRODUCT($K$2:$AI$2,$K649:$AI649)</f>
        <v>6417.8979999999992</v>
      </c>
      <c r="G649" s="122">
        <f t="shared" ref="G649:G712" si="63">SUMPRODUCT($K$3:$AI$3,$K649:$AI649)/$J$3</f>
        <v>0.35096610509481507</v>
      </c>
      <c r="H649" s="128">
        <f t="shared" ref="H649:H712" si="64">SUMPRODUCT($K$3:$AI$3,$K649:$AI649)</f>
        <v>127723.234</v>
      </c>
      <c r="I649" s="122">
        <f t="shared" ref="I649:I712" si="65">CORREL($K$4:$AI$4,$K649:$AI649)</f>
        <v>-0.15367486595451144</v>
      </c>
      <c r="J649" s="128">
        <f t="shared" si="60"/>
        <v>99.772891429568077</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0.41736086861632471</v>
      </c>
      <c r="F650" s="128">
        <f t="shared" si="62"/>
        <v>7649.3899999999994</v>
      </c>
      <c r="G650" s="122">
        <f t="shared" si="63"/>
        <v>0.41760326611141502</v>
      </c>
      <c r="H650" s="128">
        <f t="shared" si="64"/>
        <v>151973.76300000004</v>
      </c>
      <c r="I650" s="122">
        <f t="shared" si="65"/>
        <v>-0.2414277285855449</v>
      </c>
      <c r="J650" s="128">
        <f t="shared" ref="J650:J713" si="66">$E650/$G650*100</f>
        <v>99.941955076801136</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0.51683713443910961</v>
      </c>
      <c r="F651" s="128">
        <f t="shared" si="62"/>
        <v>9472.5910000000003</v>
      </c>
      <c r="G651" s="122">
        <f t="shared" si="63"/>
        <v>0.51625340529073793</v>
      </c>
      <c r="H651" s="128">
        <f t="shared" si="64"/>
        <v>187874.42300000004</v>
      </c>
      <c r="I651" s="122">
        <f t="shared" si="65"/>
        <v>-0.12491022606678263</v>
      </c>
      <c r="J651" s="128">
        <f t="shared" si="66"/>
        <v>100.11307027564165</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0.16186512439982545</v>
      </c>
      <c r="F652" s="128">
        <f t="shared" si="62"/>
        <v>2966.6640000000007</v>
      </c>
      <c r="G652" s="122">
        <f t="shared" si="63"/>
        <v>0.16283348767170716</v>
      </c>
      <c r="H652" s="128">
        <f t="shared" si="64"/>
        <v>59258.2</v>
      </c>
      <c r="I652" s="122">
        <f t="shared" si="65"/>
        <v>-0.51510778700793991</v>
      </c>
      <c r="J652" s="128">
        <f t="shared" si="66"/>
        <v>99.40530459322099</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0.58186446966390226</v>
      </c>
      <c r="F653" s="128">
        <f t="shared" si="62"/>
        <v>10664.412</v>
      </c>
      <c r="G653" s="122">
        <f t="shared" si="63"/>
        <v>0.58006739411792174</v>
      </c>
      <c r="H653" s="128">
        <f t="shared" si="64"/>
        <v>211097.54599999997</v>
      </c>
      <c r="I653" s="122">
        <f t="shared" si="65"/>
        <v>0.73383780083243044</v>
      </c>
      <c r="J653" s="128">
        <f t="shared" si="66"/>
        <v>100.30980461308521</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3.9024443474465299E-2</v>
      </c>
      <c r="F654" s="128">
        <f t="shared" si="62"/>
        <v>715.24</v>
      </c>
      <c r="G654" s="122">
        <f t="shared" si="63"/>
        <v>3.9275006251391111E-2</v>
      </c>
      <c r="H654" s="128">
        <f t="shared" si="64"/>
        <v>14292.921000000002</v>
      </c>
      <c r="I654" s="122">
        <f t="shared" si="65"/>
        <v>-0.58483901297087226</v>
      </c>
      <c r="J654" s="128">
        <f t="shared" si="66"/>
        <v>99.362029950238551</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8.9592481449148859E-2</v>
      </c>
      <c r="F655" s="128">
        <f t="shared" si="62"/>
        <v>1642.0510000000002</v>
      </c>
      <c r="G655" s="122">
        <f t="shared" si="63"/>
        <v>9.0443571234258169E-2</v>
      </c>
      <c r="H655" s="128">
        <f t="shared" si="64"/>
        <v>32914.133999999998</v>
      </c>
      <c r="I655" s="122">
        <f t="shared" si="65"/>
        <v>-0.52072991305774352</v>
      </c>
      <c r="J655" s="128">
        <f t="shared" si="66"/>
        <v>99.058982552883833</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9.579659537319948E-3</v>
      </c>
      <c r="F656" s="128">
        <f t="shared" si="62"/>
        <v>175.57600000000002</v>
      </c>
      <c r="G656" s="122">
        <f t="shared" si="63"/>
        <v>9.660262311118684E-3</v>
      </c>
      <c r="H656" s="128">
        <f t="shared" si="64"/>
        <v>3515.5530000000003</v>
      </c>
      <c r="I656" s="122">
        <f t="shared" si="65"/>
        <v>-0.2325498206305682</v>
      </c>
      <c r="J656" s="128">
        <f t="shared" si="66"/>
        <v>99.165625412614673</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1.658347883020515E-2</v>
      </c>
      <c r="F657" s="128">
        <f t="shared" si="62"/>
        <v>303.94200000000001</v>
      </c>
      <c r="G657" s="122">
        <f t="shared" si="63"/>
        <v>1.6703725279526491E-2</v>
      </c>
      <c r="H657" s="128">
        <f t="shared" si="64"/>
        <v>6078.8030000000008</v>
      </c>
      <c r="I657" s="122">
        <f t="shared" si="65"/>
        <v>-0.37857213824996805</v>
      </c>
      <c r="J657" s="128">
        <f t="shared" si="66"/>
        <v>99.280121964956365</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0.34394145569620255</v>
      </c>
      <c r="F658" s="128">
        <f t="shared" si="62"/>
        <v>6303.759</v>
      </c>
      <c r="G658" s="122">
        <f t="shared" si="63"/>
        <v>0.34405618283189399</v>
      </c>
      <c r="H658" s="128">
        <f t="shared" si="64"/>
        <v>125208.58200000002</v>
      </c>
      <c r="I658" s="122">
        <f t="shared" si="65"/>
        <v>-2.2000245988652807E-2</v>
      </c>
      <c r="J658" s="128">
        <f t="shared" si="66"/>
        <v>99.966654534516096</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0.20984673723264949</v>
      </c>
      <c r="F659" s="128">
        <f t="shared" si="62"/>
        <v>3846.0709999999999</v>
      </c>
      <c r="G659" s="122">
        <f t="shared" si="63"/>
        <v>0.21027268430612303</v>
      </c>
      <c r="H659" s="128">
        <f t="shared" si="64"/>
        <v>76522.224999999991</v>
      </c>
      <c r="I659" s="122">
        <f t="shared" si="65"/>
        <v>-0.38813297989641099</v>
      </c>
      <c r="J659" s="128">
        <f t="shared" si="66"/>
        <v>99.79743109530412</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6.6202640768223478E-2</v>
      </c>
      <c r="F660" s="128">
        <f t="shared" si="62"/>
        <v>1213.3619999999999</v>
      </c>
      <c r="G660" s="122">
        <f t="shared" si="63"/>
        <v>6.6706019746152326E-2</v>
      </c>
      <c r="H660" s="128">
        <f t="shared" si="64"/>
        <v>24275.588000000007</v>
      </c>
      <c r="I660" s="122">
        <f t="shared" si="65"/>
        <v>-0.1930472521371526</v>
      </c>
      <c r="J660" s="128">
        <f t="shared" si="66"/>
        <v>99.245376984199567</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0.21663842208642517</v>
      </c>
      <c r="F661" s="128">
        <f t="shared" si="62"/>
        <v>3970.5490000000004</v>
      </c>
      <c r="G661" s="122">
        <f t="shared" si="63"/>
        <v>0.21679414100390471</v>
      </c>
      <c r="H661" s="128">
        <f t="shared" si="64"/>
        <v>78895.506999999998</v>
      </c>
      <c r="I661" s="122">
        <f t="shared" si="65"/>
        <v>0.10643844982335041</v>
      </c>
      <c r="J661" s="128">
        <f t="shared" si="66"/>
        <v>99.928171989907824</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2.9373144914884328E-2</v>
      </c>
      <c r="F662" s="128">
        <f t="shared" si="62"/>
        <v>538.351</v>
      </c>
      <c r="G662" s="122">
        <f t="shared" si="63"/>
        <v>2.9289306136805165E-2</v>
      </c>
      <c r="H662" s="128">
        <f t="shared" si="64"/>
        <v>10658.934999999999</v>
      </c>
      <c r="I662" s="122">
        <f t="shared" si="65"/>
        <v>0.46481107856056447</v>
      </c>
      <c r="J662" s="128">
        <f t="shared" si="66"/>
        <v>100.28624364704157</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0.20298625054561328</v>
      </c>
      <c r="F663" s="128">
        <f t="shared" si="62"/>
        <v>3720.3320000000003</v>
      </c>
      <c r="G663" s="122">
        <f t="shared" si="63"/>
        <v>0.20201849037835343</v>
      </c>
      <c r="H663" s="128">
        <f t="shared" si="64"/>
        <v>73518.366999999998</v>
      </c>
      <c r="I663" s="122">
        <f t="shared" si="65"/>
        <v>0.65381337848415888</v>
      </c>
      <c r="J663" s="128">
        <f t="shared" si="66"/>
        <v>100.47904534156619</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0.13589529681361853</v>
      </c>
      <c r="F664" s="128">
        <f t="shared" si="62"/>
        <v>2490.6890000000003</v>
      </c>
      <c r="G664" s="122">
        <f t="shared" si="63"/>
        <v>0.13606730618626672</v>
      </c>
      <c r="H664" s="128">
        <f t="shared" si="64"/>
        <v>49517.478000000003</v>
      </c>
      <c r="I664" s="122">
        <f t="shared" si="65"/>
        <v>0.26794659071186844</v>
      </c>
      <c r="J664" s="128">
        <f t="shared" si="66"/>
        <v>99.873585082655552</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0.13981492797904846</v>
      </c>
      <c r="F665" s="128">
        <f t="shared" si="62"/>
        <v>2562.5280000000002</v>
      </c>
      <c r="G665" s="122">
        <f t="shared" si="63"/>
        <v>0.14201222524792606</v>
      </c>
      <c r="H665" s="128">
        <f t="shared" si="64"/>
        <v>51680.947</v>
      </c>
      <c r="I665" s="122">
        <f t="shared" si="65"/>
        <v>-0.61370888453224381</v>
      </c>
      <c r="J665" s="128">
        <f t="shared" si="66"/>
        <v>98.452740765774536</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0.46299399825403748</v>
      </c>
      <c r="F666" s="128">
        <f t="shared" si="62"/>
        <v>8485.753999999999</v>
      </c>
      <c r="G666" s="122">
        <f t="shared" si="63"/>
        <v>0.46306362404820867</v>
      </c>
      <c r="H666" s="128">
        <f t="shared" si="64"/>
        <v>168517.65100000004</v>
      </c>
      <c r="I666" s="122">
        <f t="shared" si="65"/>
        <v>0.35181474936644208</v>
      </c>
      <c r="J666" s="128">
        <f t="shared" si="66"/>
        <v>99.984964097684355</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0.32619680270624174</v>
      </c>
      <c r="F667" s="128">
        <f t="shared" si="62"/>
        <v>5978.5349999999989</v>
      </c>
      <c r="G667" s="122">
        <f t="shared" si="63"/>
        <v>0.32637956523292272</v>
      </c>
      <c r="H667" s="128">
        <f t="shared" si="64"/>
        <v>118775.72500000001</v>
      </c>
      <c r="I667" s="122">
        <f t="shared" si="65"/>
        <v>3.4119688219167777E-3</v>
      </c>
      <c r="J667" s="128">
        <f t="shared" si="66"/>
        <v>99.94400307306293</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0.51807032955041454</v>
      </c>
      <c r="F668" s="128">
        <f t="shared" si="62"/>
        <v>9495.1929999999975</v>
      </c>
      <c r="G668" s="122">
        <f t="shared" si="63"/>
        <v>0.51889472932163483</v>
      </c>
      <c r="H668" s="128">
        <f t="shared" si="64"/>
        <v>188835.65100000004</v>
      </c>
      <c r="I668" s="122">
        <f t="shared" si="65"/>
        <v>-1.8351852632093501E-2</v>
      </c>
      <c r="J668" s="128">
        <f t="shared" si="66"/>
        <v>99.841123888019041</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0.11721349847228284</v>
      </c>
      <c r="F669" s="128">
        <f t="shared" si="62"/>
        <v>2148.2889999999998</v>
      </c>
      <c r="G669" s="122">
        <f t="shared" si="63"/>
        <v>0.11872531250085867</v>
      </c>
      <c r="H669" s="128">
        <f t="shared" si="64"/>
        <v>43206.39699999999</v>
      </c>
      <c r="I669" s="122">
        <f t="shared" si="65"/>
        <v>-0.36737947178851121</v>
      </c>
      <c r="J669" s="128">
        <f t="shared" si="66"/>
        <v>98.726628722442911</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9.0027444347446542E-2</v>
      </c>
      <c r="F670" s="128">
        <f t="shared" si="62"/>
        <v>1650.0230000000001</v>
      </c>
      <c r="G670" s="122">
        <f t="shared" si="63"/>
        <v>9.0386201325020107E-2</v>
      </c>
      <c r="H670" s="128">
        <f t="shared" si="64"/>
        <v>32893.255999999994</v>
      </c>
      <c r="I670" s="122">
        <f t="shared" si="65"/>
        <v>-0.43524103280045218</v>
      </c>
      <c r="J670" s="128">
        <f t="shared" si="66"/>
        <v>99.603084351024435</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0.23701091226538631</v>
      </c>
      <c r="F671" s="128">
        <f t="shared" si="62"/>
        <v>4343.9360000000006</v>
      </c>
      <c r="G671" s="122">
        <f t="shared" si="63"/>
        <v>0.2372333321425921</v>
      </c>
      <c r="H671" s="128">
        <f t="shared" si="64"/>
        <v>86333.716999999975</v>
      </c>
      <c r="I671" s="122">
        <f t="shared" si="65"/>
        <v>-0.35680868427636137</v>
      </c>
      <c r="J671" s="128">
        <f t="shared" si="66"/>
        <v>99.906244255308906</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0.16623826931470972</v>
      </c>
      <c r="F672" s="128">
        <f t="shared" si="62"/>
        <v>3046.8149999999996</v>
      </c>
      <c r="G672" s="122">
        <f t="shared" si="63"/>
        <v>0.16699217133482999</v>
      </c>
      <c r="H672" s="128">
        <f t="shared" si="64"/>
        <v>60771.623999999996</v>
      </c>
      <c r="I672" s="122">
        <f t="shared" si="65"/>
        <v>-0.53292153780910811</v>
      </c>
      <c r="J672" s="128">
        <f t="shared" si="66"/>
        <v>99.548540500974354</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0.42477897206460058</v>
      </c>
      <c r="F673" s="128">
        <f t="shared" si="62"/>
        <v>7785.3489999999993</v>
      </c>
      <c r="G673" s="122">
        <f t="shared" si="63"/>
        <v>0.42453723218628314</v>
      </c>
      <c r="H673" s="128">
        <f t="shared" si="64"/>
        <v>154497.16499999998</v>
      </c>
      <c r="I673" s="122">
        <f t="shared" si="65"/>
        <v>6.4698651217878905E-2</v>
      </c>
      <c r="J673" s="128">
        <f t="shared" si="66"/>
        <v>100.05694197351609</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0.30075403753819291</v>
      </c>
      <c r="F674" s="128">
        <f t="shared" si="62"/>
        <v>5512.2199999999993</v>
      </c>
      <c r="G674" s="122">
        <f t="shared" si="63"/>
        <v>0.30067075640458446</v>
      </c>
      <c r="H674" s="128">
        <f t="shared" si="64"/>
        <v>109419.80099999998</v>
      </c>
      <c r="I674" s="122">
        <f t="shared" si="65"/>
        <v>-0.10936709531625777</v>
      </c>
      <c r="J674" s="128">
        <f t="shared" si="66"/>
        <v>100.02769844816449</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0.49633604321257091</v>
      </c>
      <c r="F675" s="128">
        <f t="shared" si="62"/>
        <v>9096.8469999999998</v>
      </c>
      <c r="G675" s="122">
        <f t="shared" si="63"/>
        <v>0.49667815640293589</v>
      </c>
      <c r="H675" s="128">
        <f t="shared" si="64"/>
        <v>180750.61800000002</v>
      </c>
      <c r="I675" s="122">
        <f t="shared" si="65"/>
        <v>-0.17717202441461369</v>
      </c>
      <c r="J675" s="128">
        <f t="shared" si="66"/>
        <v>99.931119743045954</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8.7547250109122648E-2</v>
      </c>
      <c r="F676" s="128">
        <f t="shared" si="62"/>
        <v>1604.5659999999998</v>
      </c>
      <c r="G676" s="122">
        <f t="shared" si="63"/>
        <v>8.8786169449795158E-2</v>
      </c>
      <c r="H676" s="128">
        <f t="shared" si="64"/>
        <v>32310.974000000002</v>
      </c>
      <c r="I676" s="122">
        <f t="shared" si="65"/>
        <v>-0.20960468691401077</v>
      </c>
      <c r="J676" s="128">
        <f t="shared" si="66"/>
        <v>98.604603230041292</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0.10336452422522918</v>
      </c>
      <c r="F677" s="128">
        <f t="shared" si="62"/>
        <v>1894.4650000000004</v>
      </c>
      <c r="G677" s="122">
        <f t="shared" si="63"/>
        <v>0.10304747759803692</v>
      </c>
      <c r="H677" s="128">
        <f t="shared" si="64"/>
        <v>37500.934999999998</v>
      </c>
      <c r="I677" s="122">
        <f t="shared" si="65"/>
        <v>-0.62285616616623241</v>
      </c>
      <c r="J677" s="128">
        <f t="shared" si="66"/>
        <v>100.30767043947353</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0.30914884329986903</v>
      </c>
      <c r="F678" s="128">
        <f t="shared" si="62"/>
        <v>5666.08</v>
      </c>
      <c r="G678" s="122">
        <f t="shared" si="63"/>
        <v>0.30904161915151446</v>
      </c>
      <c r="H678" s="128">
        <f t="shared" si="64"/>
        <v>112466.117</v>
      </c>
      <c r="I678" s="122">
        <f t="shared" si="65"/>
        <v>0.14780249596705697</v>
      </c>
      <c r="J678" s="128">
        <f t="shared" si="66"/>
        <v>100.03469569847871</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0.13810410301178527</v>
      </c>
      <c r="F679" s="128">
        <f t="shared" si="62"/>
        <v>2531.1720000000005</v>
      </c>
      <c r="G679" s="122">
        <f t="shared" si="63"/>
        <v>0.13895533621492695</v>
      </c>
      <c r="H679" s="128">
        <f t="shared" si="64"/>
        <v>50568.487000000001</v>
      </c>
      <c r="I679" s="122">
        <f t="shared" si="65"/>
        <v>-0.356630416843086</v>
      </c>
      <c r="J679" s="128">
        <f t="shared" si="66"/>
        <v>99.387405171813597</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0.22818338061981669</v>
      </c>
      <c r="F680" s="128">
        <f t="shared" si="62"/>
        <v>4182.1450000000004</v>
      </c>
      <c r="G680" s="122">
        <f t="shared" si="63"/>
        <v>0.22959585786947098</v>
      </c>
      <c r="H680" s="128">
        <f t="shared" si="64"/>
        <v>83554.295000000013</v>
      </c>
      <c r="I680" s="122">
        <f t="shared" si="65"/>
        <v>-0.36179521569659051</v>
      </c>
      <c r="J680" s="128">
        <f t="shared" si="66"/>
        <v>99.38479846162673</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0.24583729812309035</v>
      </c>
      <c r="F681" s="128">
        <f t="shared" si="62"/>
        <v>4505.7060000000001</v>
      </c>
      <c r="G681" s="122">
        <f t="shared" si="63"/>
        <v>0.24544074642983738</v>
      </c>
      <c r="H681" s="128">
        <f t="shared" si="64"/>
        <v>89320.550999999992</v>
      </c>
      <c r="I681" s="122">
        <f t="shared" si="65"/>
        <v>0.13106711972305407</v>
      </c>
      <c r="J681" s="128">
        <f t="shared" si="66"/>
        <v>100.16156718027516</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0.49401380401571365</v>
      </c>
      <c r="F682" s="128">
        <f t="shared" si="62"/>
        <v>9054.2849999999999</v>
      </c>
      <c r="G682" s="122">
        <f t="shared" si="63"/>
        <v>0.49416640241372378</v>
      </c>
      <c r="H682" s="128">
        <f t="shared" si="64"/>
        <v>179836.54299999995</v>
      </c>
      <c r="I682" s="122">
        <f t="shared" si="65"/>
        <v>8.3654839751111737E-2</v>
      </c>
      <c r="J682" s="128">
        <f t="shared" si="66"/>
        <v>99.969120037852676</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0.15250676560453952</v>
      </c>
      <c r="F683" s="128">
        <f t="shared" si="62"/>
        <v>2795.1440000000002</v>
      </c>
      <c r="G683" s="122">
        <f t="shared" si="63"/>
        <v>0.15295070881157619</v>
      </c>
      <c r="H683" s="128">
        <f t="shared" si="64"/>
        <v>55661.668999999994</v>
      </c>
      <c r="I683" s="122">
        <f t="shared" si="65"/>
        <v>-0.14743954891686689</v>
      </c>
      <c r="J683" s="128">
        <f t="shared" si="66"/>
        <v>99.709747532073507</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9.9807944129201215E-2</v>
      </c>
      <c r="F684" s="128">
        <f t="shared" si="62"/>
        <v>1829.28</v>
      </c>
      <c r="G684" s="122">
        <f t="shared" si="63"/>
        <v>9.9934669528109296E-2</v>
      </c>
      <c r="H684" s="128">
        <f t="shared" si="64"/>
        <v>36368.125000000007</v>
      </c>
      <c r="I684" s="122">
        <f t="shared" si="65"/>
        <v>-0.26658323767480657</v>
      </c>
      <c r="J684" s="128">
        <f t="shared" si="66"/>
        <v>99.873191756668149</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0.3080302815364469</v>
      </c>
      <c r="F685" s="128">
        <f t="shared" si="62"/>
        <v>5645.5789999999988</v>
      </c>
      <c r="G685" s="122">
        <f t="shared" si="63"/>
        <v>0.30857718063635031</v>
      </c>
      <c r="H685" s="128">
        <f t="shared" si="64"/>
        <v>112297.09899999997</v>
      </c>
      <c r="I685" s="122">
        <f t="shared" si="65"/>
        <v>0.35611112272442158</v>
      </c>
      <c r="J685" s="128">
        <f t="shared" si="66"/>
        <v>99.822767484369521</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0.13065157136621564</v>
      </c>
      <c r="F686" s="128">
        <f t="shared" si="62"/>
        <v>2394.5820000000003</v>
      </c>
      <c r="G686" s="122">
        <f t="shared" si="63"/>
        <v>0.13209803005613885</v>
      </c>
      <c r="H686" s="128">
        <f t="shared" si="64"/>
        <v>48072.982999999993</v>
      </c>
      <c r="I686" s="122">
        <f t="shared" si="65"/>
        <v>-0.38234349483762803</v>
      </c>
      <c r="J686" s="128">
        <f t="shared" si="66"/>
        <v>98.905011157767831</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0.21551293103448277</v>
      </c>
      <c r="F687" s="128">
        <f t="shared" si="62"/>
        <v>3949.9210000000003</v>
      </c>
      <c r="G687" s="122">
        <f t="shared" si="63"/>
        <v>0.21654729486506613</v>
      </c>
      <c r="H687" s="128">
        <f t="shared" si="64"/>
        <v>78805.675000000003</v>
      </c>
      <c r="I687" s="122">
        <f t="shared" si="65"/>
        <v>-0.40723545072972539</v>
      </c>
      <c r="J687" s="128">
        <f t="shared" si="66"/>
        <v>99.522338142700931</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0.17744565691837624</v>
      </c>
      <c r="F688" s="128">
        <f t="shared" si="62"/>
        <v>3252.2239999999997</v>
      </c>
      <c r="G688" s="122">
        <f t="shared" si="63"/>
        <v>0.17847176432118136</v>
      </c>
      <c r="H688" s="128">
        <f t="shared" si="64"/>
        <v>64949.265999999996</v>
      </c>
      <c r="I688" s="122">
        <f t="shared" si="65"/>
        <v>-0.27293975965973166</v>
      </c>
      <c r="J688" s="128">
        <f t="shared" si="66"/>
        <v>99.425058968454792</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0.67873079441292017</v>
      </c>
      <c r="F689" s="128">
        <f t="shared" si="62"/>
        <v>12439.778</v>
      </c>
      <c r="G689" s="122">
        <f t="shared" si="63"/>
        <v>0.6784349017226361</v>
      </c>
      <c r="H689" s="128">
        <f t="shared" si="64"/>
        <v>246895.35100000002</v>
      </c>
      <c r="I689" s="122">
        <f t="shared" si="65"/>
        <v>0.43603637532752043</v>
      </c>
      <c r="J689" s="128">
        <f t="shared" si="66"/>
        <v>100.04361401359701</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8.5310344827586218E-2</v>
      </c>
      <c r="F690" s="128">
        <f t="shared" si="62"/>
        <v>1563.5680000000002</v>
      </c>
      <c r="G690" s="122">
        <f t="shared" si="63"/>
        <v>8.5115693327361297E-2</v>
      </c>
      <c r="H690" s="128">
        <f t="shared" si="64"/>
        <v>30975.217999999997</v>
      </c>
      <c r="I690" s="122">
        <f t="shared" si="65"/>
        <v>-0.36789901131159708</v>
      </c>
      <c r="J690" s="128">
        <f t="shared" si="66"/>
        <v>100.22869049480249</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6.8212461807071148E-2</v>
      </c>
      <c r="F691" s="128">
        <f t="shared" si="62"/>
        <v>1250.1980000000001</v>
      </c>
      <c r="G691" s="122">
        <f t="shared" si="63"/>
        <v>6.7943916091218096E-2</v>
      </c>
      <c r="H691" s="128">
        <f t="shared" si="64"/>
        <v>24726.081999999999</v>
      </c>
      <c r="I691" s="122">
        <f t="shared" si="65"/>
        <v>-0.29056214094089111</v>
      </c>
      <c r="J691" s="128">
        <f t="shared" si="66"/>
        <v>100.39524615492066</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0.38211572457442172</v>
      </c>
      <c r="F692" s="128">
        <f t="shared" si="62"/>
        <v>7003.4170000000013</v>
      </c>
      <c r="G692" s="122">
        <f t="shared" si="63"/>
        <v>0.38229786573385832</v>
      </c>
      <c r="H692" s="128">
        <f t="shared" si="64"/>
        <v>139125.45699999999</v>
      </c>
      <c r="I692" s="122">
        <f t="shared" si="65"/>
        <v>0.22379764752789305</v>
      </c>
      <c r="J692" s="128">
        <f t="shared" si="66"/>
        <v>99.952356218602745</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0.12282671322566566</v>
      </c>
      <c r="F693" s="128">
        <f t="shared" si="62"/>
        <v>2251.1680000000001</v>
      </c>
      <c r="G693" s="122">
        <f t="shared" si="63"/>
        <v>0.12280510773001682</v>
      </c>
      <c r="H693" s="128">
        <f t="shared" si="64"/>
        <v>44691.111999999994</v>
      </c>
      <c r="I693" s="122">
        <f t="shared" si="65"/>
        <v>-0.41610942531278844</v>
      </c>
      <c r="J693" s="128">
        <f t="shared" si="66"/>
        <v>100.01759332005665</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0.40091575731121787</v>
      </c>
      <c r="F694" s="128">
        <f t="shared" si="62"/>
        <v>7347.9840000000013</v>
      </c>
      <c r="G694" s="122">
        <f t="shared" si="63"/>
        <v>0.4015625702422792</v>
      </c>
      <c r="H694" s="128">
        <f t="shared" si="64"/>
        <v>146136.24900000001</v>
      </c>
      <c r="I694" s="122">
        <f t="shared" si="65"/>
        <v>0.244867021494654</v>
      </c>
      <c r="J694" s="128">
        <f t="shared" si="66"/>
        <v>99.838925990868361</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0.31177122435617627</v>
      </c>
      <c r="F695" s="128">
        <f t="shared" si="62"/>
        <v>5714.1429999999991</v>
      </c>
      <c r="G695" s="122">
        <f t="shared" si="63"/>
        <v>0.31209958534728877</v>
      </c>
      <c r="H695" s="128">
        <f t="shared" si="64"/>
        <v>113578.96899999998</v>
      </c>
      <c r="I695" s="122">
        <f t="shared" si="65"/>
        <v>-0.21841324973608708</v>
      </c>
      <c r="J695" s="128">
        <f t="shared" si="66"/>
        <v>99.894789674024366</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0.33802384329986912</v>
      </c>
      <c r="F696" s="128">
        <f t="shared" si="62"/>
        <v>6195.3010000000013</v>
      </c>
      <c r="G696" s="122">
        <f t="shared" si="63"/>
        <v>0.33889489968921654</v>
      </c>
      <c r="H696" s="128">
        <f t="shared" si="64"/>
        <v>123330.29300000001</v>
      </c>
      <c r="I696" s="122">
        <f t="shared" si="65"/>
        <v>0.21435785247953801</v>
      </c>
      <c r="J696" s="128">
        <f t="shared" si="66"/>
        <v>99.742971525937335</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0.12358555216062857</v>
      </c>
      <c r="F697" s="128">
        <f t="shared" si="62"/>
        <v>2265.0760000000005</v>
      </c>
      <c r="G697" s="122">
        <f t="shared" si="63"/>
        <v>0.12423967970894624</v>
      </c>
      <c r="H697" s="128">
        <f t="shared" si="64"/>
        <v>45213.180000000008</v>
      </c>
      <c r="I697" s="122">
        <f t="shared" si="65"/>
        <v>-0.42783620484509272</v>
      </c>
      <c r="J697" s="128">
        <f t="shared" si="66"/>
        <v>99.473495464693656</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8.7577749890877354E-2</v>
      </c>
      <c r="F698" s="128">
        <f t="shared" si="62"/>
        <v>1605.1250000000002</v>
      </c>
      <c r="G698" s="122">
        <f t="shared" si="63"/>
        <v>8.811934249104883E-2</v>
      </c>
      <c r="H698" s="128">
        <f t="shared" si="64"/>
        <v>32068.303</v>
      </c>
      <c r="I698" s="122">
        <f t="shared" si="65"/>
        <v>-0.39213018175048003</v>
      </c>
      <c r="J698" s="128">
        <f t="shared" si="66"/>
        <v>99.385387379363962</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0.22048990615451769</v>
      </c>
      <c r="F699" s="128">
        <f t="shared" si="62"/>
        <v>4041.1390000000001</v>
      </c>
      <c r="G699" s="122">
        <f t="shared" si="63"/>
        <v>0.22027863068430062</v>
      </c>
      <c r="H699" s="128">
        <f t="shared" si="64"/>
        <v>80163.578999999998</v>
      </c>
      <c r="I699" s="122">
        <f t="shared" si="65"/>
        <v>-1.1041589396807626E-2</v>
      </c>
      <c r="J699" s="128">
        <f t="shared" si="66"/>
        <v>100.09591283074566</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0.16477853557398517</v>
      </c>
      <c r="F700" s="128">
        <f t="shared" si="62"/>
        <v>3020.0610000000001</v>
      </c>
      <c r="G700" s="122">
        <f t="shared" si="63"/>
        <v>0.16454721517700369</v>
      </c>
      <c r="H700" s="128">
        <f t="shared" si="64"/>
        <v>59881.858000000007</v>
      </c>
      <c r="I700" s="122">
        <f t="shared" si="65"/>
        <v>-0.18434945355894408</v>
      </c>
      <c r="J700" s="128">
        <f t="shared" si="66"/>
        <v>100.1405799525277</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0.37884122653862939</v>
      </c>
      <c r="F701" s="128">
        <f t="shared" si="62"/>
        <v>6943.402</v>
      </c>
      <c r="G701" s="122">
        <f t="shared" si="63"/>
        <v>0.38188133623141407</v>
      </c>
      <c r="H701" s="128">
        <f t="shared" si="64"/>
        <v>138973.87399999998</v>
      </c>
      <c r="I701" s="122">
        <f t="shared" si="65"/>
        <v>-7.9997423815158272E-2</v>
      </c>
      <c r="J701" s="128">
        <f t="shared" si="66"/>
        <v>99.203912471139361</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0.27617405063291139</v>
      </c>
      <c r="F702" s="128">
        <f t="shared" si="62"/>
        <v>5061.7179999999998</v>
      </c>
      <c r="G702" s="122">
        <f t="shared" si="63"/>
        <v>0.27582750282343049</v>
      </c>
      <c r="H702" s="128">
        <f t="shared" si="64"/>
        <v>100378.86899999999</v>
      </c>
      <c r="I702" s="122">
        <f t="shared" si="65"/>
        <v>4.1542411141882278E-2</v>
      </c>
      <c r="J702" s="128">
        <f t="shared" si="66"/>
        <v>100.12563932382868</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0.40858500654735924</v>
      </c>
      <c r="F703" s="128">
        <f t="shared" si="62"/>
        <v>7488.5460000000003</v>
      </c>
      <c r="G703" s="122">
        <f t="shared" si="63"/>
        <v>0.40942652898035009</v>
      </c>
      <c r="H703" s="128">
        <f t="shared" si="64"/>
        <v>148998.09300000002</v>
      </c>
      <c r="I703" s="122">
        <f t="shared" si="65"/>
        <v>8.9028193598735105E-3</v>
      </c>
      <c r="J703" s="128">
        <f t="shared" si="66"/>
        <v>99.794463139678172</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0.11952340680925361</v>
      </c>
      <c r="F704" s="128">
        <f t="shared" si="62"/>
        <v>2190.625</v>
      </c>
      <c r="G704" s="122">
        <f t="shared" si="63"/>
        <v>0.11926636421841125</v>
      </c>
      <c r="H704" s="128">
        <f t="shared" si="64"/>
        <v>43403.296000000002</v>
      </c>
      <c r="I704" s="122">
        <f t="shared" si="65"/>
        <v>-0.24653196854172918</v>
      </c>
      <c r="J704" s="128">
        <f t="shared" si="66"/>
        <v>100.21551976747747</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0.10599285246617197</v>
      </c>
      <c r="F705" s="128">
        <f t="shared" si="62"/>
        <v>1942.6369999999999</v>
      </c>
      <c r="G705" s="122">
        <f t="shared" si="63"/>
        <v>0.1059695481686859</v>
      </c>
      <c r="H705" s="128">
        <f t="shared" si="64"/>
        <v>38564.332000000002</v>
      </c>
      <c r="I705" s="122">
        <f t="shared" si="65"/>
        <v>-0.42809433390084262</v>
      </c>
      <c r="J705" s="128">
        <f t="shared" si="66"/>
        <v>100.02199150405831</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0.26616864906154519</v>
      </c>
      <c r="F706" s="128">
        <f t="shared" si="62"/>
        <v>4878.3389999999999</v>
      </c>
      <c r="G706" s="122">
        <f t="shared" si="63"/>
        <v>0.26636012958927668</v>
      </c>
      <c r="H706" s="128">
        <f t="shared" si="64"/>
        <v>96933.511999999973</v>
      </c>
      <c r="I706" s="122">
        <f t="shared" si="65"/>
        <v>0.29114227794864889</v>
      </c>
      <c r="J706" s="128">
        <f t="shared" si="66"/>
        <v>99.92811216602621</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0.13509117197730244</v>
      </c>
      <c r="F707" s="128">
        <f t="shared" si="62"/>
        <v>2475.9509999999991</v>
      </c>
      <c r="G707" s="122">
        <f t="shared" si="63"/>
        <v>0.13418135354295871</v>
      </c>
      <c r="H707" s="128">
        <f t="shared" si="64"/>
        <v>48831.143999999993</v>
      </c>
      <c r="I707" s="122">
        <f t="shared" si="65"/>
        <v>-0.48011406438523302</v>
      </c>
      <c r="J707" s="128">
        <f t="shared" si="66"/>
        <v>100.67805131661044</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0.26224061545176774</v>
      </c>
      <c r="F708" s="128">
        <f t="shared" si="62"/>
        <v>4806.3459999999995</v>
      </c>
      <c r="G708" s="122">
        <f t="shared" si="63"/>
        <v>0.26331101701202742</v>
      </c>
      <c r="H708" s="128">
        <f t="shared" si="64"/>
        <v>95823.881999999998</v>
      </c>
      <c r="I708" s="122">
        <f t="shared" si="65"/>
        <v>-0.2127652179610923</v>
      </c>
      <c r="J708" s="128">
        <f t="shared" si="66"/>
        <v>99.593483944421976</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0.32799999999999996</v>
      </c>
      <c r="F709" s="128">
        <f t="shared" si="62"/>
        <v>6011.5839999999989</v>
      </c>
      <c r="G709" s="122">
        <f t="shared" si="63"/>
        <v>0.32800000000000001</v>
      </c>
      <c r="H709" s="128">
        <f t="shared" si="64"/>
        <v>119365.432</v>
      </c>
      <c r="I709" s="122">
        <f t="shared" si="65"/>
        <v>0.24614272280877708</v>
      </c>
      <c r="J709" s="128">
        <f t="shared" si="66"/>
        <v>99.999999999999972</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0.2676107049323439</v>
      </c>
      <c r="F710" s="128">
        <f t="shared" si="62"/>
        <v>4904.7689999999993</v>
      </c>
      <c r="G710" s="122">
        <f t="shared" si="63"/>
        <v>0.26908320258079399</v>
      </c>
      <c r="H710" s="128">
        <f t="shared" si="64"/>
        <v>97924.489999999962</v>
      </c>
      <c r="I710" s="122">
        <f t="shared" si="65"/>
        <v>-0.1805152406514908</v>
      </c>
      <c r="J710" s="128">
        <f t="shared" si="66"/>
        <v>99.452772363965025</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0.18333784373635964</v>
      </c>
      <c r="F711" s="128">
        <f t="shared" si="62"/>
        <v>3360.2159999999994</v>
      </c>
      <c r="G711" s="122">
        <f t="shared" si="63"/>
        <v>0.18410169021128328</v>
      </c>
      <c r="H711" s="128">
        <f t="shared" si="64"/>
        <v>66998.103000000003</v>
      </c>
      <c r="I711" s="122">
        <f t="shared" si="65"/>
        <v>-5.1591694978370593E-2</v>
      </c>
      <c r="J711" s="128">
        <f t="shared" si="66"/>
        <v>99.585095349180648</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0.1383756547359232</v>
      </c>
      <c r="F712" s="128">
        <f t="shared" si="62"/>
        <v>2536.1490000000003</v>
      </c>
      <c r="G712" s="122">
        <f t="shared" si="63"/>
        <v>0.13872820874974928</v>
      </c>
      <c r="H712" s="128">
        <f t="shared" si="64"/>
        <v>50485.831000000006</v>
      </c>
      <c r="I712" s="122">
        <f t="shared" si="65"/>
        <v>-0.22774054318526338</v>
      </c>
      <c r="J712" s="128">
        <f t="shared" si="66"/>
        <v>99.745867104460302</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0.25859575512876481</v>
      </c>
      <c r="F713" s="128">
        <f t="shared" ref="F713:F776" si="68">SUMPRODUCT($K$2:$AI$2,$K713:$AI713)</f>
        <v>4739.5430000000015</v>
      </c>
      <c r="G713" s="122">
        <f t="shared" ref="G713:G776" si="69">SUMPRODUCT($K$3:$AI$3,$K713:$AI713)/$J$3</f>
        <v>0.25809169622910594</v>
      </c>
      <c r="H713" s="128">
        <f t="shared" ref="H713:H776" si="70">SUMPRODUCT($K$3:$AI$3,$K713:$AI713)</f>
        <v>93924.471999999994</v>
      </c>
      <c r="I713" s="122">
        <f t="shared" ref="I713:I776" si="71">CORREL($K$4:$AI$4,$K713:$AI713)</f>
        <v>1.9390991488085065E-2</v>
      </c>
      <c r="J713" s="128">
        <f t="shared" si="66"/>
        <v>100.19530225382044</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0.13422419249236145</v>
      </c>
      <c r="F714" s="128">
        <f t="shared" si="68"/>
        <v>2460.0610000000006</v>
      </c>
      <c r="G714" s="122">
        <f t="shared" si="69"/>
        <v>0.13325321019237799</v>
      </c>
      <c r="H714" s="128">
        <f t="shared" si="70"/>
        <v>48493.375000000007</v>
      </c>
      <c r="I714" s="122">
        <f t="shared" si="71"/>
        <v>-0.43387744551300156</v>
      </c>
      <c r="J714" s="128">
        <f t="shared" ref="J714:J777" si="72">$E714/$G714*100</f>
        <v>100.72867460272188</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0.32377531645569624</v>
      </c>
      <c r="F715" s="128">
        <f t="shared" si="68"/>
        <v>5934.1540000000005</v>
      </c>
      <c r="G715" s="122">
        <f t="shared" si="69"/>
        <v>0.32424312278281703</v>
      </c>
      <c r="H715" s="128">
        <f t="shared" si="70"/>
        <v>117998.23299999999</v>
      </c>
      <c r="I715" s="122">
        <f t="shared" si="71"/>
        <v>1.4255228603136478E-3</v>
      </c>
      <c r="J715" s="128">
        <f t="shared" si="72"/>
        <v>99.855723593115613</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0.20716019205587083</v>
      </c>
      <c r="F716" s="128">
        <f t="shared" si="68"/>
        <v>3796.8320000000008</v>
      </c>
      <c r="G716" s="122">
        <f t="shared" si="69"/>
        <v>0.20755516474819946</v>
      </c>
      <c r="H716" s="128">
        <f t="shared" si="70"/>
        <v>75533.267999999996</v>
      </c>
      <c r="I716" s="122">
        <f t="shared" si="71"/>
        <v>-0.32926998350132686</v>
      </c>
      <c r="J716" s="128">
        <f t="shared" si="72"/>
        <v>99.80970230598318</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0.30337805543430818</v>
      </c>
      <c r="F717" s="128">
        <f t="shared" si="68"/>
        <v>5560.3130000000001</v>
      </c>
      <c r="G717" s="122">
        <f t="shared" si="69"/>
        <v>0.30404719182015777</v>
      </c>
      <c r="H717" s="128">
        <f t="shared" si="70"/>
        <v>110648.55</v>
      </c>
      <c r="I717" s="122">
        <f t="shared" si="71"/>
        <v>5.7806429535694863E-2</v>
      </c>
      <c r="J717" s="128">
        <f t="shared" si="72"/>
        <v>99.779923510609052</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8.0206296377127895E-2</v>
      </c>
      <c r="F718" s="128">
        <f t="shared" si="68"/>
        <v>1470.021</v>
      </c>
      <c r="G718" s="122">
        <f t="shared" si="69"/>
        <v>7.9594964813598623E-2</v>
      </c>
      <c r="H718" s="128">
        <f t="shared" si="70"/>
        <v>28966.119999999995</v>
      </c>
      <c r="I718" s="122">
        <f t="shared" si="71"/>
        <v>-0.33412146978650836</v>
      </c>
      <c r="J718" s="128">
        <f t="shared" si="72"/>
        <v>100.76805306084491</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8.5750545613269294E-2</v>
      </c>
      <c r="F719" s="128">
        <f t="shared" si="68"/>
        <v>1571.6359999999997</v>
      </c>
      <c r="G719" s="122">
        <f t="shared" si="69"/>
        <v>8.6238613537627892E-2</v>
      </c>
      <c r="H719" s="128">
        <f t="shared" si="70"/>
        <v>31383.870000000003</v>
      </c>
      <c r="I719" s="122">
        <f t="shared" si="71"/>
        <v>-0.34251498207606546</v>
      </c>
      <c r="J719" s="128">
        <f t="shared" si="72"/>
        <v>99.434049430600311</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0.32628628328240949</v>
      </c>
      <c r="F720" s="128">
        <f t="shared" si="68"/>
        <v>5980.1750000000011</v>
      </c>
      <c r="G720" s="122">
        <f t="shared" si="69"/>
        <v>0.32589719965157082</v>
      </c>
      <c r="H720" s="128">
        <f t="shared" si="70"/>
        <v>118600.183</v>
      </c>
      <c r="I720" s="122">
        <f t="shared" si="71"/>
        <v>-0.20936618272299934</v>
      </c>
      <c r="J720" s="128">
        <f t="shared" si="72"/>
        <v>100.11938845478103</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0.10995804233958971</v>
      </c>
      <c r="F721" s="128">
        <f t="shared" si="68"/>
        <v>2015.3110000000001</v>
      </c>
      <c r="G721" s="122">
        <f t="shared" si="69"/>
        <v>0.10942621022810022</v>
      </c>
      <c r="H721" s="128">
        <f t="shared" si="70"/>
        <v>39822.277000000002</v>
      </c>
      <c r="I721" s="122">
        <f t="shared" si="71"/>
        <v>-0.44811974019440043</v>
      </c>
      <c r="J721" s="128">
        <f t="shared" si="72"/>
        <v>100.48601894407281</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0.34712538192928849</v>
      </c>
      <c r="F722" s="128">
        <f t="shared" si="68"/>
        <v>6362.1139999999996</v>
      </c>
      <c r="G722" s="122">
        <f t="shared" si="69"/>
        <v>0.34788268818061163</v>
      </c>
      <c r="H722" s="128">
        <f t="shared" si="70"/>
        <v>126601.12000000001</v>
      </c>
      <c r="I722" s="122">
        <f t="shared" si="71"/>
        <v>-0.19370347859920498</v>
      </c>
      <c r="J722" s="128">
        <f t="shared" si="72"/>
        <v>99.782309877135944</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0.39646328022697519</v>
      </c>
      <c r="F723" s="128">
        <f t="shared" si="68"/>
        <v>7266.3790000000017</v>
      </c>
      <c r="G723" s="122">
        <f t="shared" si="69"/>
        <v>0.39672464476985264</v>
      </c>
      <c r="H723" s="128">
        <f t="shared" si="70"/>
        <v>144375.636</v>
      </c>
      <c r="I723" s="122">
        <f t="shared" si="71"/>
        <v>1.4161322920457941E-2</v>
      </c>
      <c r="J723" s="128">
        <f t="shared" si="72"/>
        <v>99.934119408430234</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0.19684679179397643</v>
      </c>
      <c r="F724" s="128">
        <f t="shared" si="68"/>
        <v>3607.808</v>
      </c>
      <c r="G724" s="122">
        <f t="shared" si="69"/>
        <v>0.19920388877744769</v>
      </c>
      <c r="H724" s="128">
        <f t="shared" si="70"/>
        <v>72494.079999999987</v>
      </c>
      <c r="I724" s="122">
        <f t="shared" si="71"/>
        <v>-0.34041693914081739</v>
      </c>
      <c r="J724" s="128">
        <f t="shared" si="72"/>
        <v>98.81674148133493</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0.1167162810999563</v>
      </c>
      <c r="F725" s="128">
        <f t="shared" si="68"/>
        <v>2139.175999999999</v>
      </c>
      <c r="G725" s="122">
        <f t="shared" si="69"/>
        <v>0.11735385621525668</v>
      </c>
      <c r="H725" s="128">
        <f t="shared" si="70"/>
        <v>42707.297999999995</v>
      </c>
      <c r="I725" s="122">
        <f t="shared" si="71"/>
        <v>-0.31561514657294881</v>
      </c>
      <c r="J725" s="128">
        <f t="shared" si="72"/>
        <v>99.456707145497717</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6.5499127018769088E-2</v>
      </c>
      <c r="F726" s="128">
        <f t="shared" si="68"/>
        <v>1200.4679999999998</v>
      </c>
      <c r="G726" s="122">
        <f t="shared" si="69"/>
        <v>6.5992171334829985E-2</v>
      </c>
      <c r="H726" s="128">
        <f t="shared" si="70"/>
        <v>24015.804999999993</v>
      </c>
      <c r="I726" s="122">
        <f t="shared" si="71"/>
        <v>-0.26064610959781692</v>
      </c>
      <c r="J726" s="128">
        <f t="shared" si="72"/>
        <v>99.252874536345686</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0.24818359886512434</v>
      </c>
      <c r="F727" s="128">
        <f t="shared" si="68"/>
        <v>4548.7089999999989</v>
      </c>
      <c r="G727" s="122">
        <f t="shared" si="69"/>
        <v>0.2475177608204023</v>
      </c>
      <c r="H727" s="128">
        <f t="shared" si="70"/>
        <v>90076.415999999983</v>
      </c>
      <c r="I727" s="122">
        <f t="shared" si="71"/>
        <v>6.7265082104832438E-2</v>
      </c>
      <c r="J727" s="128">
        <f t="shared" si="72"/>
        <v>100.26900616849277</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0.14789224137931031</v>
      </c>
      <c r="F728" s="128">
        <f t="shared" si="68"/>
        <v>2710.5689999999995</v>
      </c>
      <c r="G728" s="122">
        <f t="shared" si="69"/>
        <v>0.14697712677821165</v>
      </c>
      <c r="H728" s="128">
        <f t="shared" si="70"/>
        <v>53487.769</v>
      </c>
      <c r="I728" s="122">
        <f t="shared" si="71"/>
        <v>-0.47538708873818664</v>
      </c>
      <c r="J728" s="128">
        <f t="shared" si="72"/>
        <v>100.62262381988157</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0.18775376473155825</v>
      </c>
      <c r="F729" s="128">
        <f t="shared" si="68"/>
        <v>3441.1509999999994</v>
      </c>
      <c r="G729" s="122">
        <f t="shared" si="69"/>
        <v>0.18825408126533649</v>
      </c>
      <c r="H729" s="128">
        <f t="shared" si="70"/>
        <v>68509.236999999994</v>
      </c>
      <c r="I729" s="122">
        <f t="shared" si="71"/>
        <v>-0.46019100910878558</v>
      </c>
      <c r="J729" s="128">
        <f t="shared" si="72"/>
        <v>99.734233366726826</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0.33004752291575723</v>
      </c>
      <c r="F730" s="128">
        <f t="shared" si="68"/>
        <v>6049.1109999999981</v>
      </c>
      <c r="G730" s="122">
        <f t="shared" si="69"/>
        <v>0.32978873595497893</v>
      </c>
      <c r="H730" s="128">
        <f t="shared" si="70"/>
        <v>120016.38699999997</v>
      </c>
      <c r="I730" s="122">
        <f t="shared" si="71"/>
        <v>0.15127969967922344</v>
      </c>
      <c r="J730" s="128">
        <f t="shared" si="72"/>
        <v>100.07847052751177</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0.15649208860759492</v>
      </c>
      <c r="F731" s="128">
        <f t="shared" si="68"/>
        <v>2868.1869999999999</v>
      </c>
      <c r="G731" s="122">
        <f t="shared" si="69"/>
        <v>0.15902662405645213</v>
      </c>
      <c r="H731" s="128">
        <f t="shared" si="70"/>
        <v>57872.810000000005</v>
      </c>
      <c r="I731" s="122">
        <f t="shared" si="71"/>
        <v>-0.44910135627332637</v>
      </c>
      <c r="J731" s="128">
        <f t="shared" si="72"/>
        <v>98.406219421499202</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0.12494489305979922</v>
      </c>
      <c r="F732" s="128">
        <f t="shared" si="68"/>
        <v>2289.9900000000002</v>
      </c>
      <c r="G732" s="122">
        <f t="shared" si="69"/>
        <v>0.12574234101544576</v>
      </c>
      <c r="H732" s="128">
        <f t="shared" si="70"/>
        <v>45760.027000000002</v>
      </c>
      <c r="I732" s="122">
        <f t="shared" si="71"/>
        <v>-0.3471321977505174</v>
      </c>
      <c r="J732" s="128">
        <f t="shared" si="72"/>
        <v>99.365807929766007</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8.5749618070711478E-2</v>
      </c>
      <c r="F733" s="128">
        <f t="shared" si="68"/>
        <v>1571.6189999999999</v>
      </c>
      <c r="G733" s="122">
        <f t="shared" si="69"/>
        <v>8.5211448151923913E-2</v>
      </c>
      <c r="H733" s="128">
        <f t="shared" si="70"/>
        <v>31010.064999999999</v>
      </c>
      <c r="I733" s="122">
        <f t="shared" si="71"/>
        <v>-0.40678595874547074</v>
      </c>
      <c r="J733" s="128">
        <f t="shared" si="72"/>
        <v>100.6315699714762</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0.28262232649498037</v>
      </c>
      <c r="F734" s="128">
        <f t="shared" si="68"/>
        <v>5179.902</v>
      </c>
      <c r="G734" s="122">
        <f t="shared" si="69"/>
        <v>0.28208670335981345</v>
      </c>
      <c r="H734" s="128">
        <f t="shared" si="70"/>
        <v>102656.71099999995</v>
      </c>
      <c r="I734" s="122">
        <f t="shared" si="71"/>
        <v>2.6520432770644833E-2</v>
      </c>
      <c r="J734" s="128">
        <f t="shared" si="72"/>
        <v>100.18987890204937</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0.13399847228284592</v>
      </c>
      <c r="F735" s="128">
        <f t="shared" si="68"/>
        <v>2455.924</v>
      </c>
      <c r="G735" s="122">
        <f t="shared" si="69"/>
        <v>0.13328174401446474</v>
      </c>
      <c r="H735" s="128">
        <f t="shared" si="70"/>
        <v>48503.758999999998</v>
      </c>
      <c r="I735" s="122">
        <f t="shared" si="71"/>
        <v>-0.52235845473635512</v>
      </c>
      <c r="J735" s="128">
        <f t="shared" si="72"/>
        <v>100.53775426910936</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0.15965086206896553</v>
      </c>
      <c r="F736" s="128">
        <f t="shared" si="68"/>
        <v>2926.0810000000001</v>
      </c>
      <c r="G736" s="122">
        <f t="shared" si="69"/>
        <v>0.15993408972875833</v>
      </c>
      <c r="H736" s="128">
        <f t="shared" si="70"/>
        <v>58203.054000000004</v>
      </c>
      <c r="I736" s="122">
        <f t="shared" si="71"/>
        <v>-0.24046132486290189</v>
      </c>
      <c r="J736" s="128">
        <f t="shared" si="72"/>
        <v>99.822909762219453</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0.34113618507202098</v>
      </c>
      <c r="F737" s="128">
        <f t="shared" si="68"/>
        <v>6252.344000000001</v>
      </c>
      <c r="G737" s="122">
        <f t="shared" si="69"/>
        <v>0.34131525147079428</v>
      </c>
      <c r="H737" s="128">
        <f t="shared" si="70"/>
        <v>124211.10499999998</v>
      </c>
      <c r="I737" s="122">
        <f t="shared" si="71"/>
        <v>-0.34934755122125233</v>
      </c>
      <c r="J737" s="128">
        <f t="shared" si="72"/>
        <v>99.947536361764762</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0.13837216281099957</v>
      </c>
      <c r="F738" s="128">
        <f t="shared" si="68"/>
        <v>2536.085</v>
      </c>
      <c r="G738" s="122">
        <f t="shared" si="69"/>
        <v>0.13944250231507557</v>
      </c>
      <c r="H738" s="128">
        <f t="shared" si="70"/>
        <v>50745.775999999991</v>
      </c>
      <c r="I738" s="122">
        <f t="shared" si="71"/>
        <v>-0.12559810132578911</v>
      </c>
      <c r="J738" s="128">
        <f t="shared" si="72"/>
        <v>99.232415163020008</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0.1570495416848538</v>
      </c>
      <c r="F739" s="128">
        <f t="shared" si="68"/>
        <v>2878.4040000000005</v>
      </c>
      <c r="G739" s="122">
        <f t="shared" si="69"/>
        <v>0.15714669473151993</v>
      </c>
      <c r="H739" s="128">
        <f t="shared" si="70"/>
        <v>57188.667999999998</v>
      </c>
      <c r="I739" s="122">
        <f t="shared" si="71"/>
        <v>-0.15184975381812305</v>
      </c>
      <c r="J739" s="128">
        <f t="shared" si="72"/>
        <v>99.938176843724193</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0.10810666739415105</v>
      </c>
      <c r="F740" s="128">
        <f t="shared" si="68"/>
        <v>1981.3790000000004</v>
      </c>
      <c r="G740" s="122">
        <f t="shared" si="69"/>
        <v>0.10825919778851885</v>
      </c>
      <c r="H740" s="128">
        <f t="shared" si="70"/>
        <v>39397.578999999991</v>
      </c>
      <c r="I740" s="122">
        <f t="shared" si="71"/>
        <v>-0.35601684668674288</v>
      </c>
      <c r="J740" s="128">
        <f t="shared" si="72"/>
        <v>99.85910629536923</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0.24435273897861187</v>
      </c>
      <c r="F741" s="128">
        <f t="shared" si="68"/>
        <v>4478.4969999999985</v>
      </c>
      <c r="G741" s="122">
        <f t="shared" si="69"/>
        <v>0.24446174286036174</v>
      </c>
      <c r="H741" s="128">
        <f t="shared" si="70"/>
        <v>88964.272999999986</v>
      </c>
      <c r="I741" s="122">
        <f t="shared" si="71"/>
        <v>-0.12862015952591002</v>
      </c>
      <c r="J741" s="128">
        <f t="shared" si="72"/>
        <v>99.955410658340867</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0.12358577040593627</v>
      </c>
      <c r="F742" s="128">
        <f t="shared" si="68"/>
        <v>2265.08</v>
      </c>
      <c r="G742" s="122">
        <f t="shared" si="69"/>
        <v>0.12354831157482848</v>
      </c>
      <c r="H742" s="128">
        <f t="shared" si="70"/>
        <v>44961.578000000009</v>
      </c>
      <c r="I742" s="122">
        <f t="shared" si="71"/>
        <v>-0.51594469712504187</v>
      </c>
      <c r="J742" s="128">
        <f t="shared" si="72"/>
        <v>100.03031917687122</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0.16191744871235267</v>
      </c>
      <c r="F743" s="128">
        <f t="shared" si="68"/>
        <v>2967.6229999999996</v>
      </c>
      <c r="G743" s="122">
        <f t="shared" si="69"/>
        <v>0.16278572979151953</v>
      </c>
      <c r="H743" s="128">
        <f t="shared" si="70"/>
        <v>59240.82</v>
      </c>
      <c r="I743" s="122">
        <f t="shared" si="71"/>
        <v>-0.35242322980227403</v>
      </c>
      <c r="J743" s="128">
        <f t="shared" si="72"/>
        <v>99.466611059655605</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0.25231443692710609</v>
      </c>
      <c r="F744" s="128">
        <f t="shared" si="68"/>
        <v>4624.4190000000008</v>
      </c>
      <c r="G744" s="122">
        <f t="shared" si="69"/>
        <v>0.25371477444156532</v>
      </c>
      <c r="H744" s="128">
        <f t="shared" si="70"/>
        <v>92331.627000000008</v>
      </c>
      <c r="I744" s="122">
        <f t="shared" si="71"/>
        <v>-0.50013449333493232</v>
      </c>
      <c r="J744" s="128">
        <f t="shared" si="72"/>
        <v>99.448066232035004</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0.11463951331296379</v>
      </c>
      <c r="F745" s="128">
        <f t="shared" si="68"/>
        <v>2101.1130000000003</v>
      </c>
      <c r="G745" s="122">
        <f t="shared" si="69"/>
        <v>0.11467237489661157</v>
      </c>
      <c r="H745" s="128">
        <f t="shared" si="70"/>
        <v>41731.455999999984</v>
      </c>
      <c r="I745" s="122">
        <f t="shared" si="71"/>
        <v>-0.3282136555975193</v>
      </c>
      <c r="J745" s="128">
        <f t="shared" si="72"/>
        <v>99.971343068740481</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7.681187254474027E-2</v>
      </c>
      <c r="F746" s="128">
        <f t="shared" si="68"/>
        <v>1407.8079999999998</v>
      </c>
      <c r="G746" s="122">
        <f t="shared" si="69"/>
        <v>7.714646665878945E-2</v>
      </c>
      <c r="H746" s="128">
        <f t="shared" si="70"/>
        <v>28075.064999999999</v>
      </c>
      <c r="I746" s="122">
        <f t="shared" si="71"/>
        <v>-0.48779538808133127</v>
      </c>
      <c r="J746" s="128">
        <f t="shared" si="72"/>
        <v>99.566287182627491</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6.8944238323876042E-2</v>
      </c>
      <c r="F747" s="128">
        <f t="shared" si="68"/>
        <v>1263.6100000000001</v>
      </c>
      <c r="G747" s="122">
        <f t="shared" si="69"/>
        <v>6.9064789142638874E-2</v>
      </c>
      <c r="H747" s="128">
        <f t="shared" si="70"/>
        <v>25133.988999999994</v>
      </c>
      <c r="I747" s="122">
        <f t="shared" si="71"/>
        <v>-0.44288416733266744</v>
      </c>
      <c r="J747" s="128">
        <f t="shared" si="72"/>
        <v>99.825452563803736</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0.30900840244434746</v>
      </c>
      <c r="F748" s="128">
        <f t="shared" si="68"/>
        <v>5663.5060000000003</v>
      </c>
      <c r="G748" s="122">
        <f t="shared" si="69"/>
        <v>0.30970061469722659</v>
      </c>
      <c r="H748" s="128">
        <f t="shared" si="70"/>
        <v>112705.93800000001</v>
      </c>
      <c r="I748" s="122">
        <f t="shared" si="71"/>
        <v>-0.18050752073834625</v>
      </c>
      <c r="J748" s="128">
        <f t="shared" si="72"/>
        <v>99.776489867946879</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0.14189245962461808</v>
      </c>
      <c r="F749" s="128">
        <f t="shared" si="68"/>
        <v>2600.605</v>
      </c>
      <c r="G749" s="122">
        <f t="shared" si="69"/>
        <v>0.14167755187280687</v>
      </c>
      <c r="H749" s="128">
        <f t="shared" si="70"/>
        <v>51559.152999999998</v>
      </c>
      <c r="I749" s="122">
        <f t="shared" si="71"/>
        <v>-0.33225365928345568</v>
      </c>
      <c r="J749" s="128">
        <f t="shared" si="72"/>
        <v>100.15168793430603</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0.3586492797904845</v>
      </c>
      <c r="F750" s="128">
        <f t="shared" si="68"/>
        <v>6573.3239999999996</v>
      </c>
      <c r="G750" s="122">
        <f t="shared" si="69"/>
        <v>0.35902547270134283</v>
      </c>
      <c r="H750" s="128">
        <f t="shared" si="70"/>
        <v>130656.19099999998</v>
      </c>
      <c r="I750" s="122">
        <f t="shared" si="71"/>
        <v>0.21081482325927692</v>
      </c>
      <c r="J750" s="128">
        <f t="shared" si="72"/>
        <v>99.895218323082261</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0.37000000000000005</v>
      </c>
      <c r="F751" s="128">
        <f t="shared" si="68"/>
        <v>6781.3600000000006</v>
      </c>
      <c r="G751" s="122">
        <f t="shared" si="69"/>
        <v>0.3699992498330672</v>
      </c>
      <c r="H751" s="128">
        <f t="shared" si="70"/>
        <v>134649.75699999998</v>
      </c>
      <c r="I751" s="122">
        <f t="shared" si="71"/>
        <v>0.30769818926730275</v>
      </c>
      <c r="J751" s="128">
        <f t="shared" si="72"/>
        <v>100.00020274823076</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0.2000142405063291</v>
      </c>
      <c r="F752" s="128">
        <f t="shared" si="68"/>
        <v>3665.8609999999999</v>
      </c>
      <c r="G752" s="122">
        <f t="shared" si="69"/>
        <v>0.2031446668077237</v>
      </c>
      <c r="H752" s="128">
        <f t="shared" si="70"/>
        <v>73928.203999999998</v>
      </c>
      <c r="I752" s="122">
        <f t="shared" si="71"/>
        <v>-0.22734389919701012</v>
      </c>
      <c r="J752" s="128">
        <f t="shared" si="72"/>
        <v>98.459016251528013</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0.1345430488869489</v>
      </c>
      <c r="F753" s="128">
        <f t="shared" si="68"/>
        <v>2465.9049999999993</v>
      </c>
      <c r="G753" s="122">
        <f t="shared" si="69"/>
        <v>0.1350369725131142</v>
      </c>
      <c r="H753" s="128">
        <f t="shared" si="70"/>
        <v>49142.520000000004</v>
      </c>
      <c r="I753" s="122">
        <f t="shared" si="71"/>
        <v>0.28262110772149063</v>
      </c>
      <c r="J753" s="128">
        <f t="shared" si="72"/>
        <v>99.634230820661116</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7.705527062418159E-2</v>
      </c>
      <c r="F754" s="128">
        <f t="shared" si="68"/>
        <v>1412.2690000000002</v>
      </c>
      <c r="G754" s="122">
        <f t="shared" si="69"/>
        <v>7.7228685504191874E-2</v>
      </c>
      <c r="H754" s="128">
        <f t="shared" si="70"/>
        <v>28104.986000000001</v>
      </c>
      <c r="I754" s="122">
        <f t="shared" si="71"/>
        <v>-0.17830097988303534</v>
      </c>
      <c r="J754" s="128">
        <f t="shared" si="72"/>
        <v>99.775452762301811</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0.29285164775207334</v>
      </c>
      <c r="F755" s="128">
        <f t="shared" si="68"/>
        <v>5367.3850000000002</v>
      </c>
      <c r="G755" s="122">
        <f t="shared" si="69"/>
        <v>0.29248968039591233</v>
      </c>
      <c r="H755" s="128">
        <f t="shared" si="70"/>
        <v>106442.55200000003</v>
      </c>
      <c r="I755" s="122">
        <f t="shared" si="71"/>
        <v>0.28304432687441122</v>
      </c>
      <c r="J755" s="128">
        <f t="shared" si="72"/>
        <v>100.12375388959742</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0.19634493670886083</v>
      </c>
      <c r="F756" s="128">
        <f t="shared" si="68"/>
        <v>3598.610000000001</v>
      </c>
      <c r="G756" s="122">
        <f t="shared" si="69"/>
        <v>0.19506484135205909</v>
      </c>
      <c r="H756" s="128">
        <f t="shared" si="70"/>
        <v>70987.801999999996</v>
      </c>
      <c r="I756" s="122">
        <f t="shared" si="71"/>
        <v>-4.9266081118439317E-2</v>
      </c>
      <c r="J756" s="128">
        <f t="shared" si="72"/>
        <v>100.65624094425678</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0.26479293976429513</v>
      </c>
      <c r="F757" s="128">
        <f t="shared" si="68"/>
        <v>4853.1250000000009</v>
      </c>
      <c r="G757" s="122">
        <f t="shared" si="69"/>
        <v>0.26674701513248833</v>
      </c>
      <c r="H757" s="128">
        <f t="shared" si="70"/>
        <v>97074.307000000015</v>
      </c>
      <c r="I757" s="122">
        <f t="shared" si="71"/>
        <v>-0.18036301387667697</v>
      </c>
      <c r="J757" s="128">
        <f t="shared" si="72"/>
        <v>99.267442461456355</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0.28521977302487994</v>
      </c>
      <c r="F758" s="128">
        <f t="shared" si="68"/>
        <v>5227.5079999999998</v>
      </c>
      <c r="G758" s="122">
        <f t="shared" si="69"/>
        <v>0.28575615452889247</v>
      </c>
      <c r="H758" s="128">
        <f t="shared" si="70"/>
        <v>103992.09400000001</v>
      </c>
      <c r="I758" s="122">
        <f t="shared" si="71"/>
        <v>-0.4366077719320402</v>
      </c>
      <c r="J758" s="128">
        <f t="shared" si="72"/>
        <v>99.81229398019552</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0.19019298341335658</v>
      </c>
      <c r="F759" s="128">
        <f t="shared" si="68"/>
        <v>3485.8569999999995</v>
      </c>
      <c r="G759" s="122">
        <f t="shared" si="69"/>
        <v>0.19300918885796015</v>
      </c>
      <c r="H759" s="128">
        <f t="shared" si="70"/>
        <v>70239.710999999996</v>
      </c>
      <c r="I759" s="122">
        <f t="shared" si="71"/>
        <v>-0.23937697625486881</v>
      </c>
      <c r="J759" s="128">
        <f t="shared" si="72"/>
        <v>98.540895663430788</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0.12320449585333916</v>
      </c>
      <c r="F760" s="128">
        <f t="shared" si="68"/>
        <v>2258.0920000000001</v>
      </c>
      <c r="G760" s="122">
        <f t="shared" si="69"/>
        <v>0.12342638334354621</v>
      </c>
      <c r="H760" s="128">
        <f t="shared" si="70"/>
        <v>44917.205999999991</v>
      </c>
      <c r="I760" s="122">
        <f t="shared" si="71"/>
        <v>-0.33814999176349458</v>
      </c>
      <c r="J760" s="128">
        <f t="shared" si="72"/>
        <v>99.820226855720591</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8.4690255347010038E-2</v>
      </c>
      <c r="F761" s="128">
        <f t="shared" si="68"/>
        <v>1552.203</v>
      </c>
      <c r="G761" s="122">
        <f t="shared" si="69"/>
        <v>8.4420766709075376E-2</v>
      </c>
      <c r="H761" s="128">
        <f t="shared" si="70"/>
        <v>30722.321000000004</v>
      </c>
      <c r="I761" s="122">
        <f t="shared" si="71"/>
        <v>-0.43045536999516204</v>
      </c>
      <c r="J761" s="128">
        <f t="shared" si="72"/>
        <v>100.31922078943367</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0.32939169576604099</v>
      </c>
      <c r="F762" s="128">
        <f t="shared" si="68"/>
        <v>6037.0909999999994</v>
      </c>
      <c r="G762" s="122">
        <f t="shared" si="69"/>
        <v>0.32938732245362295</v>
      </c>
      <c r="H762" s="128">
        <f t="shared" si="70"/>
        <v>119870.30500000001</v>
      </c>
      <c r="I762" s="122">
        <f t="shared" si="71"/>
        <v>-0.23494041845505975</v>
      </c>
      <c r="J762" s="128">
        <f t="shared" si="72"/>
        <v>100.0013277112141</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0.15527417066783064</v>
      </c>
      <c r="F763" s="128">
        <f t="shared" si="68"/>
        <v>2845.8650000000002</v>
      </c>
      <c r="G763" s="122">
        <f t="shared" si="69"/>
        <v>0.15418648380546227</v>
      </c>
      <c r="H763" s="128">
        <f t="shared" si="70"/>
        <v>56111.391000000018</v>
      </c>
      <c r="I763" s="122">
        <f t="shared" si="71"/>
        <v>-0.22065867461331162</v>
      </c>
      <c r="J763" s="128">
        <f t="shared" si="72"/>
        <v>100.70543593415147</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0.21896109777389786</v>
      </c>
      <c r="F764" s="128">
        <f t="shared" si="68"/>
        <v>4013.1189999999997</v>
      </c>
      <c r="G764" s="122">
        <f t="shared" si="69"/>
        <v>0.2210057183054471</v>
      </c>
      <c r="H764" s="128">
        <f t="shared" si="70"/>
        <v>80428.180000000008</v>
      </c>
      <c r="I764" s="122">
        <f t="shared" si="71"/>
        <v>-0.34206853622114125</v>
      </c>
      <c r="J764" s="128">
        <f t="shared" si="72"/>
        <v>99.074856276468182</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0.33076091226538623</v>
      </c>
      <c r="F765" s="128">
        <f t="shared" si="68"/>
        <v>6062.1859999999988</v>
      </c>
      <c r="G765" s="122">
        <f t="shared" si="69"/>
        <v>0.33022937796597596</v>
      </c>
      <c r="H765" s="128">
        <f t="shared" si="70"/>
        <v>120176.745</v>
      </c>
      <c r="I765" s="122">
        <f t="shared" si="71"/>
        <v>-0.10662029201394077</v>
      </c>
      <c r="J765" s="128">
        <f t="shared" si="72"/>
        <v>100.16095911959265</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0.16769221955477953</v>
      </c>
      <c r="F766" s="128">
        <f t="shared" si="68"/>
        <v>3073.4629999999993</v>
      </c>
      <c r="G766" s="122">
        <f t="shared" si="69"/>
        <v>0.16993483439996263</v>
      </c>
      <c r="H766" s="128">
        <f t="shared" si="70"/>
        <v>61842.514999999999</v>
      </c>
      <c r="I766" s="122">
        <f t="shared" si="71"/>
        <v>-0.12757631473732739</v>
      </c>
      <c r="J766" s="128">
        <f t="shared" si="72"/>
        <v>98.680308923651978</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0.19481170886075952</v>
      </c>
      <c r="F767" s="128">
        <f t="shared" si="68"/>
        <v>3570.5090000000005</v>
      </c>
      <c r="G767" s="122">
        <f t="shared" si="69"/>
        <v>0.19471845383175929</v>
      </c>
      <c r="H767" s="128">
        <f t="shared" si="70"/>
        <v>70861.74500000001</v>
      </c>
      <c r="I767" s="122">
        <f t="shared" si="71"/>
        <v>3.9094839822176555E-2</v>
      </c>
      <c r="J767" s="128">
        <f t="shared" si="72"/>
        <v>100.04789223988027</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9.0387712789175026E-2</v>
      </c>
      <c r="F768" s="128">
        <f t="shared" si="68"/>
        <v>1656.626</v>
      </c>
      <c r="G768" s="122">
        <f t="shared" si="69"/>
        <v>9.1287781072161636E-2</v>
      </c>
      <c r="H768" s="128">
        <f t="shared" si="70"/>
        <v>33221.357999999993</v>
      </c>
      <c r="I768" s="122">
        <f t="shared" si="71"/>
        <v>-6.6351135533467429E-2</v>
      </c>
      <c r="J768" s="128">
        <f t="shared" si="72"/>
        <v>99.014032028804465</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0.31130908991706679</v>
      </c>
      <c r="F769" s="128">
        <f t="shared" si="68"/>
        <v>5705.6729999999998</v>
      </c>
      <c r="G769" s="122">
        <f t="shared" si="69"/>
        <v>0.3110635443601461</v>
      </c>
      <c r="H769" s="128">
        <f t="shared" si="70"/>
        <v>113201.93400000001</v>
      </c>
      <c r="I769" s="122">
        <f t="shared" si="71"/>
        <v>-0.14182587462520679</v>
      </c>
      <c r="J769" s="128">
        <f t="shared" si="72"/>
        <v>100.07893742657173</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0.14655668921868181</v>
      </c>
      <c r="F770" s="128">
        <f t="shared" si="68"/>
        <v>2686.0910000000003</v>
      </c>
      <c r="G770" s="122">
        <f t="shared" si="69"/>
        <v>0.14556709047892524</v>
      </c>
      <c r="H770" s="128">
        <f t="shared" si="70"/>
        <v>52974.63</v>
      </c>
      <c r="I770" s="122">
        <f t="shared" si="71"/>
        <v>-0.3725427379022872</v>
      </c>
      <c r="J770" s="128">
        <f t="shared" si="72"/>
        <v>100.67982312245213</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0.230477684417285</v>
      </c>
      <c r="F771" s="128">
        <f t="shared" si="68"/>
        <v>4224.1949999999997</v>
      </c>
      <c r="G771" s="122">
        <f t="shared" si="69"/>
        <v>0.23141464996331604</v>
      </c>
      <c r="H771" s="128">
        <f t="shared" si="70"/>
        <v>84216.188000000009</v>
      </c>
      <c r="I771" s="122">
        <f t="shared" si="71"/>
        <v>-0.13797313540585404</v>
      </c>
      <c r="J771" s="128">
        <f t="shared" si="72"/>
        <v>99.595113988600303</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0.23173221300742033</v>
      </c>
      <c r="F772" s="128">
        <f t="shared" si="68"/>
        <v>4247.1880000000001</v>
      </c>
      <c r="G772" s="122">
        <f t="shared" si="69"/>
        <v>0.23202953129679957</v>
      </c>
      <c r="H772" s="128">
        <f t="shared" si="70"/>
        <v>84439.955000000002</v>
      </c>
      <c r="I772" s="122">
        <f t="shared" si="71"/>
        <v>-0.1748097026301072</v>
      </c>
      <c r="J772" s="128">
        <f t="shared" si="72"/>
        <v>99.871861875633869</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0.13030161501527723</v>
      </c>
      <c r="F773" s="128">
        <f t="shared" si="68"/>
        <v>2388.168000000001</v>
      </c>
      <c r="G773" s="122">
        <f t="shared" si="69"/>
        <v>0.13178194048675665</v>
      </c>
      <c r="H773" s="128">
        <f t="shared" si="70"/>
        <v>47957.95199999999</v>
      </c>
      <c r="I773" s="122">
        <f t="shared" si="71"/>
        <v>-0.61848848946456259</v>
      </c>
      <c r="J773" s="128">
        <f t="shared" si="72"/>
        <v>98.876685632332013</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8.1826713225665662E-2</v>
      </c>
      <c r="F774" s="128">
        <f t="shared" si="68"/>
        <v>1499.7200000000003</v>
      </c>
      <c r="G774" s="122">
        <f t="shared" si="69"/>
        <v>8.2306581959172231E-2</v>
      </c>
      <c r="H774" s="128">
        <f t="shared" si="70"/>
        <v>29952.929</v>
      </c>
      <c r="I774" s="122">
        <f t="shared" si="71"/>
        <v>-0.2896581506486689</v>
      </c>
      <c r="J774" s="128">
        <f t="shared" si="72"/>
        <v>99.416974047416275</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6.8641532082060239E-2</v>
      </c>
      <c r="F775" s="128">
        <f t="shared" si="68"/>
        <v>1258.0620000000001</v>
      </c>
      <c r="G775" s="122">
        <f t="shared" si="69"/>
        <v>6.9646973639738513E-2</v>
      </c>
      <c r="H775" s="128">
        <f t="shared" si="70"/>
        <v>25345.857</v>
      </c>
      <c r="I775" s="122">
        <f t="shared" si="71"/>
        <v>-0.40006288773845278</v>
      </c>
      <c r="J775" s="128">
        <f t="shared" si="72"/>
        <v>98.556374376180216</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0.41736534264513314</v>
      </c>
      <c r="F776" s="128">
        <f t="shared" si="68"/>
        <v>7649.4719999999998</v>
      </c>
      <c r="G776" s="122">
        <f t="shared" si="69"/>
        <v>0.41747950505469622</v>
      </c>
      <c r="H776" s="128">
        <f t="shared" si="70"/>
        <v>151928.72399999999</v>
      </c>
      <c r="I776" s="122">
        <f t="shared" si="71"/>
        <v>0.33118804538427249</v>
      </c>
      <c r="J776" s="128">
        <f t="shared" si="72"/>
        <v>99.972654367895714</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0.19614098646879091</v>
      </c>
      <c r="F777" s="128">
        <f t="shared" ref="F777:F803" si="74">SUMPRODUCT($K$2:$AI$2,$K777:$AI777)</f>
        <v>3594.8719999999998</v>
      </c>
      <c r="G777" s="122">
        <f t="shared" ref="G777:G803" si="75">SUMPRODUCT($K$3:$AI$3,$K777:$AI777)/$J$3</f>
        <v>0.19593619459275277</v>
      </c>
      <c r="H777" s="128">
        <f t="shared" ref="H777:H803" si="76">SUMPRODUCT($K$3:$AI$3,$K777:$AI777)</f>
        <v>71304.903999999995</v>
      </c>
      <c r="I777" s="122">
        <f t="shared" ref="I777:I803" si="77">CORREL($K$4:$AI$4,$K777:$AI777)</f>
        <v>-0.57611238267906473</v>
      </c>
      <c r="J777" s="128">
        <f t="shared" si="72"/>
        <v>100.10451967614446</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0.40014447839371459</v>
      </c>
      <c r="F778" s="128">
        <f t="shared" si="74"/>
        <v>7333.8480000000009</v>
      </c>
      <c r="G778" s="122">
        <f t="shared" si="75"/>
        <v>0.40081510720792268</v>
      </c>
      <c r="H778" s="128">
        <f t="shared" si="76"/>
        <v>145864.23300000001</v>
      </c>
      <c r="I778" s="122">
        <f t="shared" si="77"/>
        <v>-1.7892209046022844E-2</v>
      </c>
      <c r="J778" s="128">
        <f t="shared" ref="J778:J803" si="78">$E778/$G778*100</f>
        <v>99.832683748155176</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0.46198777826276743</v>
      </c>
      <c r="F779" s="128">
        <f t="shared" si="74"/>
        <v>8467.3120000000017</v>
      </c>
      <c r="G779" s="122">
        <f t="shared" si="75"/>
        <v>0.46203396360179039</v>
      </c>
      <c r="H779" s="128">
        <f t="shared" si="76"/>
        <v>168142.93799999997</v>
      </c>
      <c r="I779" s="122">
        <f t="shared" si="77"/>
        <v>7.7504669246495315E-3</v>
      </c>
      <c r="J779" s="128">
        <f t="shared" si="78"/>
        <v>99.990003908227237</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0.38807262112614588</v>
      </c>
      <c r="F780" s="128">
        <f t="shared" si="74"/>
        <v>7112.5950000000012</v>
      </c>
      <c r="G780" s="122">
        <f t="shared" si="75"/>
        <v>0.38933138143378049</v>
      </c>
      <c r="H780" s="128">
        <f t="shared" si="76"/>
        <v>141685.08699999997</v>
      </c>
      <c r="I780" s="122">
        <f t="shared" si="77"/>
        <v>-4.9362655647179655E-3</v>
      </c>
      <c r="J780" s="128">
        <f t="shared" si="78"/>
        <v>99.676686656236384</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0.16580057835006545</v>
      </c>
      <c r="F781" s="128">
        <f t="shared" si="74"/>
        <v>3038.7929999999997</v>
      </c>
      <c r="G781" s="122">
        <f t="shared" si="75"/>
        <v>0.16586626969188198</v>
      </c>
      <c r="H781" s="128">
        <f t="shared" si="76"/>
        <v>60361.886999999995</v>
      </c>
      <c r="I781" s="122">
        <f t="shared" si="77"/>
        <v>-0.34417860018239371</v>
      </c>
      <c r="J781" s="128">
        <f t="shared" si="78"/>
        <v>99.960394996560453</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0.11435170231340028</v>
      </c>
      <c r="F782" s="128">
        <f t="shared" si="74"/>
        <v>2095.8380000000002</v>
      </c>
      <c r="G782" s="122">
        <f t="shared" si="75"/>
        <v>0.1146689702928399</v>
      </c>
      <c r="H782" s="128">
        <f t="shared" si="76"/>
        <v>41730.217000000004</v>
      </c>
      <c r="I782" s="122">
        <f t="shared" si="77"/>
        <v>-0.46626193383996278</v>
      </c>
      <c r="J782" s="128">
        <f t="shared" si="78"/>
        <v>99.723318367096709</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0.38618408991706676</v>
      </c>
      <c r="F783" s="128">
        <f t="shared" si="74"/>
        <v>7077.982</v>
      </c>
      <c r="G783" s="122">
        <f t="shared" si="75"/>
        <v>0.38594355337314074</v>
      </c>
      <c r="H783" s="128">
        <f t="shared" si="76"/>
        <v>140452.19200000001</v>
      </c>
      <c r="I783" s="122">
        <f t="shared" si="77"/>
        <v>5.1947995826100893E-2</v>
      </c>
      <c r="J783" s="128">
        <f t="shared" si="78"/>
        <v>100.06232428079799</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0.25765408118725447</v>
      </c>
      <c r="F784" s="128">
        <f t="shared" si="74"/>
        <v>4722.2839999999997</v>
      </c>
      <c r="G784" s="122">
        <f t="shared" si="75"/>
        <v>0.25845272436998346</v>
      </c>
      <c r="H784" s="128">
        <f t="shared" si="76"/>
        <v>94055.857000000004</v>
      </c>
      <c r="I784" s="122">
        <f t="shared" si="77"/>
        <v>-0.51733192603364031</v>
      </c>
      <c r="J784" s="128">
        <f t="shared" si="78"/>
        <v>99.690990611657966</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0.37550267350501965</v>
      </c>
      <c r="F785" s="128">
        <f t="shared" si="74"/>
        <v>6882.2129999999997</v>
      </c>
      <c r="G785" s="122">
        <f t="shared" si="75"/>
        <v>0.37771055372211948</v>
      </c>
      <c r="H785" s="128">
        <f t="shared" si="76"/>
        <v>137456.04699999999</v>
      </c>
      <c r="I785" s="122">
        <f t="shared" si="77"/>
        <v>6.3830310132816925E-2</v>
      </c>
      <c r="J785" s="128">
        <f t="shared" si="78"/>
        <v>99.415457101915095</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0.36771491706678305</v>
      </c>
      <c r="F786" s="128">
        <f t="shared" si="74"/>
        <v>6739.4790000000003</v>
      </c>
      <c r="G786" s="122">
        <f t="shared" si="75"/>
        <v>0.36869588287503541</v>
      </c>
      <c r="H786" s="128">
        <f t="shared" si="76"/>
        <v>134175.43700000001</v>
      </c>
      <c r="I786" s="122">
        <f t="shared" si="77"/>
        <v>-7.5165256539078948E-2</v>
      </c>
      <c r="J786" s="128">
        <f t="shared" si="78"/>
        <v>99.733936326979588</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0.39628655608904412</v>
      </c>
      <c r="F787" s="128">
        <f t="shared" si="74"/>
        <v>7263.14</v>
      </c>
      <c r="G787" s="122">
        <f t="shared" si="75"/>
        <v>0.39741325404829098</v>
      </c>
      <c r="H787" s="128">
        <f t="shared" si="76"/>
        <v>144626.234</v>
      </c>
      <c r="I787" s="122">
        <f t="shared" si="77"/>
        <v>-8.4530424791145975E-2</v>
      </c>
      <c r="J787" s="128">
        <f t="shared" si="78"/>
        <v>99.716492102925699</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0.12570995198603233</v>
      </c>
      <c r="F788" s="128">
        <f t="shared" si="74"/>
        <v>2304.0120000000006</v>
      </c>
      <c r="G788" s="122">
        <f t="shared" si="75"/>
        <v>0.12642084364927361</v>
      </c>
      <c r="H788" s="128">
        <f t="shared" si="76"/>
        <v>46006.947</v>
      </c>
      <c r="I788" s="122">
        <f t="shared" si="77"/>
        <v>-0.47766209707865215</v>
      </c>
      <c r="J788" s="128">
        <f t="shared" si="78"/>
        <v>99.437678437573553</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0.11847446529899605</v>
      </c>
      <c r="F789" s="128">
        <f t="shared" si="74"/>
        <v>2171.3999999999996</v>
      </c>
      <c r="G789" s="122">
        <f t="shared" si="75"/>
        <v>0.11829687925060248</v>
      </c>
      <c r="H789" s="128">
        <f t="shared" si="76"/>
        <v>43050.482000000004</v>
      </c>
      <c r="I789" s="122">
        <f t="shared" si="77"/>
        <v>-0.36546437849052127</v>
      </c>
      <c r="J789" s="128">
        <f t="shared" si="78"/>
        <v>100.15011896300101</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0.43616482976865989</v>
      </c>
      <c r="F790" s="128">
        <f t="shared" si="74"/>
        <v>7994.0289999999986</v>
      </c>
      <c r="G790" s="122">
        <f t="shared" si="75"/>
        <v>0.43593000915038782</v>
      </c>
      <c r="H790" s="128">
        <f t="shared" si="76"/>
        <v>158643.21299999999</v>
      </c>
      <c r="I790" s="122">
        <f t="shared" si="77"/>
        <v>0.16190890757510057</v>
      </c>
      <c r="J790" s="128">
        <f t="shared" si="78"/>
        <v>100.05386658714544</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0.21378906591008293</v>
      </c>
      <c r="F791" s="128">
        <f t="shared" si="74"/>
        <v>3918.326</v>
      </c>
      <c r="G791" s="122">
        <f t="shared" si="75"/>
        <v>0.2140960598374913</v>
      </c>
      <c r="H791" s="128">
        <f t="shared" si="76"/>
        <v>77913.623999999996</v>
      </c>
      <c r="I791" s="122">
        <f t="shared" si="77"/>
        <v>-0.32838952480821731</v>
      </c>
      <c r="J791" s="128">
        <f t="shared" si="78"/>
        <v>99.856609258647083</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0.22044827586206894</v>
      </c>
      <c r="F792" s="128">
        <f t="shared" si="74"/>
        <v>4040.3759999999997</v>
      </c>
      <c r="G792" s="122">
        <f t="shared" si="75"/>
        <v>0.22204403452416607</v>
      </c>
      <c r="H792" s="128">
        <f t="shared" si="76"/>
        <v>80806.042999999991</v>
      </c>
      <c r="I792" s="122">
        <f t="shared" si="77"/>
        <v>-0.30642196377790781</v>
      </c>
      <c r="J792" s="128">
        <f t="shared" si="78"/>
        <v>99.281332342246074</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0.3847085333915321</v>
      </c>
      <c r="F793" s="128">
        <f t="shared" si="74"/>
        <v>7050.9380000000001</v>
      </c>
      <c r="G793" s="122">
        <f t="shared" si="75"/>
        <v>0.38458364361300168</v>
      </c>
      <c r="H793" s="128">
        <f t="shared" si="76"/>
        <v>139957.29499999995</v>
      </c>
      <c r="I793" s="122">
        <f t="shared" si="77"/>
        <v>4.8357662178089358E-2</v>
      </c>
      <c r="J793" s="128">
        <f t="shared" si="78"/>
        <v>100.03247402238877</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0.30835426669576604</v>
      </c>
      <c r="F794" s="128">
        <f t="shared" si="74"/>
        <v>5651.5169999999998</v>
      </c>
      <c r="G794" s="122">
        <f t="shared" si="75"/>
        <v>0.30989896927613009</v>
      </c>
      <c r="H794" s="128">
        <f t="shared" si="76"/>
        <v>112778.12299999999</v>
      </c>
      <c r="I794" s="122">
        <f t="shared" si="77"/>
        <v>-0.23484826672344611</v>
      </c>
      <c r="J794" s="128">
        <f t="shared" si="78"/>
        <v>99.50154639624256</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0.20204343081623749</v>
      </c>
      <c r="F795" s="128">
        <f t="shared" si="74"/>
        <v>3703.0520000000006</v>
      </c>
      <c r="G795" s="122">
        <f t="shared" si="75"/>
        <v>0.20263915047029699</v>
      </c>
      <c r="H795" s="128">
        <f t="shared" si="76"/>
        <v>73744.237000000008</v>
      </c>
      <c r="I795" s="122">
        <f t="shared" si="77"/>
        <v>-0.12881163651675576</v>
      </c>
      <c r="J795" s="128">
        <f t="shared" si="78"/>
        <v>99.706019467276235</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0.12323925141859451</v>
      </c>
      <c r="F796" s="128">
        <f t="shared" si="74"/>
        <v>2258.7290000000003</v>
      </c>
      <c r="G796" s="122">
        <f t="shared" si="75"/>
        <v>0.12337680637724328</v>
      </c>
      <c r="H796" s="128">
        <f t="shared" si="76"/>
        <v>44899.163999999997</v>
      </c>
      <c r="I796" s="122">
        <f t="shared" si="77"/>
        <v>-0.38532153190479546</v>
      </c>
      <c r="J796" s="128">
        <f t="shared" si="78"/>
        <v>99.888508251520008</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0.37542901571366222</v>
      </c>
      <c r="F797" s="128">
        <f t="shared" si="74"/>
        <v>6880.8630000000012</v>
      </c>
      <c r="G797" s="122">
        <f t="shared" si="75"/>
        <v>0.37513843739953123</v>
      </c>
      <c r="H797" s="128">
        <f t="shared" si="76"/>
        <v>136520.005</v>
      </c>
      <c r="I797" s="122">
        <f t="shared" si="77"/>
        <v>-0.17787474192642366</v>
      </c>
      <c r="J797" s="128">
        <f t="shared" si="78"/>
        <v>100.0774589551914</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0.23344723919685731</v>
      </c>
      <c r="F798" s="128">
        <f t="shared" si="74"/>
        <v>4278.621000000001</v>
      </c>
      <c r="G798" s="122">
        <f t="shared" si="75"/>
        <v>0.23355884139052929</v>
      </c>
      <c r="H798" s="128">
        <f t="shared" si="76"/>
        <v>84996.500000000029</v>
      </c>
      <c r="I798" s="122">
        <f t="shared" si="77"/>
        <v>-0.50208434118096779</v>
      </c>
      <c r="J798" s="128">
        <f t="shared" si="78"/>
        <v>99.952216669252351</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0.22380952640768229</v>
      </c>
      <c r="F799" s="128">
        <f t="shared" si="74"/>
        <v>4101.9810000000007</v>
      </c>
      <c r="G799" s="122">
        <f t="shared" si="75"/>
        <v>0.22634794006358561</v>
      </c>
      <c r="H799" s="128">
        <f t="shared" si="76"/>
        <v>82372.316000000006</v>
      </c>
      <c r="I799" s="122">
        <f t="shared" si="77"/>
        <v>-0.41462417884719854</v>
      </c>
      <c r="J799" s="128">
        <f t="shared" si="78"/>
        <v>98.878534677545446</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0.25680445220427756</v>
      </c>
      <c r="F800" s="128">
        <f t="shared" si="74"/>
        <v>4706.7119999999995</v>
      </c>
      <c r="G800" s="122">
        <f t="shared" si="75"/>
        <v>0.25737104685383283</v>
      </c>
      <c r="H800" s="128">
        <f t="shared" si="76"/>
        <v>93662.213999999993</v>
      </c>
      <c r="I800" s="122">
        <f t="shared" si="77"/>
        <v>-0.11157720478371588</v>
      </c>
      <c r="J800" s="128">
        <f t="shared" si="78"/>
        <v>99.779852995711266</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0.3846278917503273</v>
      </c>
      <c r="F801" s="128">
        <f t="shared" si="74"/>
        <v>7049.4599999999991</v>
      </c>
      <c r="G801" s="122">
        <f t="shared" si="75"/>
        <v>0.38644718742357509</v>
      </c>
      <c r="H801" s="128">
        <f t="shared" si="76"/>
        <v>140635.47400000002</v>
      </c>
      <c r="I801" s="122">
        <f t="shared" si="77"/>
        <v>-0.10852162760078315</v>
      </c>
      <c r="J801" s="128">
        <f t="shared" si="78"/>
        <v>99.529225277747031</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0.10119320165866436</v>
      </c>
      <c r="F802" s="128">
        <f t="shared" si="74"/>
        <v>1854.6690000000003</v>
      </c>
      <c r="G802" s="122">
        <f t="shared" si="75"/>
        <v>0.10169314875013395</v>
      </c>
      <c r="H802" s="128">
        <f t="shared" si="76"/>
        <v>37008.068999999996</v>
      </c>
      <c r="I802" s="122">
        <f t="shared" si="77"/>
        <v>-0.41840991931166788</v>
      </c>
      <c r="J802" s="128">
        <f t="shared" si="78"/>
        <v>99.508376820253659</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8.8568092536010473E-2</v>
      </c>
      <c r="F803" s="128">
        <f t="shared" si="74"/>
        <v>1623.2759999999998</v>
      </c>
      <c r="G803" s="122">
        <f t="shared" si="75"/>
        <v>8.8764573984870268E-2</v>
      </c>
      <c r="H803" s="128">
        <f t="shared" si="76"/>
        <v>32303.115000000002</v>
      </c>
      <c r="I803" s="122">
        <f t="shared" si="77"/>
        <v>-0.43254711191936895</v>
      </c>
      <c r="J803" s="128">
        <f t="shared" si="78"/>
        <v>99.778648800935727</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0.50708566128328236</v>
      </c>
      <c r="F804" s="128">
        <f>SUMPRODUCT($K$2:$AI$2,$K804:$AI804)</f>
        <v>9293.866</v>
      </c>
      <c r="G804" s="122">
        <f>SUMPRODUCT($K$3:$AI$3,$K804:$AI804)/$J$3</f>
        <v>0.50715053624570317</v>
      </c>
      <c r="H804" s="128">
        <f>SUMPRODUCT($K$3:$AI$3,$K804:$AI804)</f>
        <v>184561.71600000004</v>
      </c>
      <c r="I804" s="122">
        <f>CORREL($K$4:$AI$4,$K804:$AI804)</f>
        <v>0.30662854773236187</v>
      </c>
      <c r="J804" s="128">
        <f>$E804/$G804*100</f>
        <v>99.98720794758475</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8E9B7-2926-4E72-B052-5FFCB29D88F8}">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5B5A-0FED-4A18-AC25-5B7C9BC86ECB}">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57.317238414290998</v>
      </c>
    </row>
    <row r="17" spans="13:16" ht="21" customHeight="1">
      <c r="M17" s="139" t="s">
        <v>1706</v>
      </c>
      <c r="N17" s="3"/>
      <c r="O17" s="3"/>
      <c r="P17" s="140">
        <f t="shared" si="0"/>
        <v>90.365150933377123</v>
      </c>
    </row>
    <row r="18" spans="13:16" ht="21" customHeight="1">
      <c r="M18" s="139" t="s">
        <v>1707</v>
      </c>
      <c r="N18" s="3"/>
      <c r="O18" s="3"/>
      <c r="P18" s="140">
        <f t="shared" si="0"/>
        <v>66.40533326195046</v>
      </c>
    </row>
    <row r="19" spans="13:16" ht="21" customHeight="1">
      <c r="M19" s="139" t="s">
        <v>1708</v>
      </c>
      <c r="N19" s="3"/>
      <c r="O19" s="3"/>
      <c r="P19" s="140">
        <f t="shared" si="0"/>
        <v>116.84669269051204</v>
      </c>
    </row>
    <row r="20" spans="13:16" ht="21" customHeight="1" thickBot="1">
      <c r="M20" s="141" t="s">
        <v>1709</v>
      </c>
      <c r="N20" s="142"/>
      <c r="O20" s="142"/>
      <c r="P20" s="143">
        <f t="shared" si="0"/>
        <v>96.394351893341394</v>
      </c>
    </row>
    <row r="21" spans="13:16" ht="21" customHeight="1" thickTop="1">
      <c r="M21" s="144" t="s">
        <v>1710</v>
      </c>
      <c r="N21" s="13"/>
      <c r="O21" s="13"/>
      <c r="P21" s="145">
        <f t="shared" si="0"/>
        <v>121.786657555848</v>
      </c>
    </row>
    <row r="22" spans="13:16" ht="21" customHeight="1">
      <c r="M22" s="144" t="s">
        <v>1711</v>
      </c>
      <c r="N22" s="13"/>
      <c r="O22" s="13"/>
      <c r="P22" s="145">
        <f t="shared" si="0"/>
        <v>97.400861547655467</v>
      </c>
    </row>
    <row r="23" spans="13:16" ht="21" customHeight="1">
      <c r="M23" s="144" t="s">
        <v>1712</v>
      </c>
      <c r="N23" s="13"/>
      <c r="O23" s="13"/>
      <c r="P23" s="145">
        <f t="shared" si="0"/>
        <v>0</v>
      </c>
    </row>
    <row r="24" spans="13:16" ht="21" customHeight="1">
      <c r="M24" s="144" t="s">
        <v>1713</v>
      </c>
      <c r="N24" s="13"/>
      <c r="O24" s="13"/>
      <c r="P24" s="145">
        <f t="shared" si="0"/>
        <v>96.922905214750301</v>
      </c>
    </row>
    <row r="25" spans="13:16" ht="21" customHeight="1">
      <c r="M25" s="144" t="s">
        <v>1714</v>
      </c>
      <c r="N25" s="13"/>
      <c r="O25" s="13"/>
      <c r="P25" s="145">
        <f t="shared" si="0"/>
        <v>117.8752825146163</v>
      </c>
    </row>
    <row r="26" spans="13:16" ht="21" customHeight="1">
      <c r="M26" s="144" t="s">
        <v>1715</v>
      </c>
      <c r="N26" s="13"/>
      <c r="O26" s="13"/>
      <c r="P26" s="145">
        <f t="shared" si="0"/>
        <v>59.502482210552735</v>
      </c>
    </row>
    <row r="27" spans="13:16" ht="21" customHeight="1">
      <c r="M27" s="144" t="s">
        <v>1716</v>
      </c>
      <c r="N27" s="13"/>
      <c r="O27" s="13"/>
      <c r="P27" s="145">
        <f t="shared" si="0"/>
        <v>68.207365646446263</v>
      </c>
    </row>
    <row r="28" spans="13:16" ht="21" customHeight="1" thickBot="1">
      <c r="M28" s="146" t="s">
        <v>1717</v>
      </c>
      <c r="N28" s="147"/>
      <c r="O28" s="147"/>
      <c r="P28" s="148">
        <f t="shared" si="0"/>
        <v>28.102292600620721</v>
      </c>
    </row>
    <row r="29" spans="13:16" ht="21" customHeight="1" thickTop="1">
      <c r="M29" s="149" t="s">
        <v>1718</v>
      </c>
      <c r="N29" s="22"/>
      <c r="O29" s="22"/>
      <c r="P29" s="150">
        <f t="shared" si="0"/>
        <v>138.63984911229207</v>
      </c>
    </row>
    <row r="30" spans="13:16" ht="21" customHeight="1">
      <c r="M30" s="149" t="s">
        <v>1719</v>
      </c>
      <c r="N30" s="22"/>
      <c r="O30" s="22"/>
      <c r="P30" s="150">
        <f t="shared" si="0"/>
        <v>93.832088867084039</v>
      </c>
    </row>
    <row r="31" spans="13:16" ht="21" customHeight="1">
      <c r="M31" s="149" t="s">
        <v>1720</v>
      </c>
      <c r="N31" s="22"/>
      <c r="O31" s="22"/>
      <c r="P31" s="150">
        <f t="shared" si="0"/>
        <v>117.2833482806921</v>
      </c>
    </row>
    <row r="32" spans="13:16" ht="21" customHeight="1">
      <c r="M32" s="149" t="s">
        <v>1721</v>
      </c>
      <c r="N32" s="22"/>
      <c r="O32" s="22"/>
      <c r="P32" s="150">
        <f t="shared" si="0"/>
        <v>90.916812896960892</v>
      </c>
    </row>
    <row r="33" spans="1:16" ht="21" customHeight="1" thickBot="1">
      <c r="M33" s="151" t="s">
        <v>1722</v>
      </c>
      <c r="N33" s="152"/>
      <c r="O33" s="152"/>
      <c r="P33" s="153">
        <f t="shared" si="0"/>
        <v>99.294767188859879</v>
      </c>
    </row>
    <row r="34" spans="1:16" ht="21" customHeight="1" thickTop="1">
      <c r="M34" s="154" t="s">
        <v>1723</v>
      </c>
      <c r="N34" s="29"/>
      <c r="O34" s="29"/>
      <c r="P34" s="155">
        <f t="shared" si="0"/>
        <v>79.3868032487607</v>
      </c>
    </row>
    <row r="35" spans="1:16" ht="21" customHeight="1">
      <c r="M35" s="154" t="s">
        <v>1724</v>
      </c>
      <c r="N35" s="29"/>
      <c r="O35" s="29"/>
      <c r="P35" s="155">
        <f t="shared" si="0"/>
        <v>108.91733700474522</v>
      </c>
    </row>
    <row r="36" spans="1:16" ht="21" customHeight="1">
      <c r="M36" s="154" t="s">
        <v>1725</v>
      </c>
      <c r="N36" s="29"/>
      <c r="O36" s="29"/>
      <c r="P36" s="155">
        <f t="shared" si="0"/>
        <v>106.79299903607355</v>
      </c>
    </row>
    <row r="37" spans="1:16" ht="21" customHeight="1">
      <c r="M37" s="154" t="s">
        <v>1726</v>
      </c>
      <c r="N37" s="29"/>
      <c r="O37" s="29"/>
      <c r="P37" s="155">
        <f t="shared" si="0"/>
        <v>0</v>
      </c>
    </row>
    <row r="38" spans="1:16" ht="21" customHeight="1">
      <c r="M38" s="154" t="s">
        <v>1727</v>
      </c>
      <c r="N38" s="29"/>
      <c r="O38" s="29"/>
      <c r="P38" s="155">
        <f t="shared" si="0"/>
        <v>95.045152210229432</v>
      </c>
    </row>
    <row r="39" spans="1:16" ht="21" customHeight="1">
      <c r="M39" s="154" t="s">
        <v>1728</v>
      </c>
      <c r="N39" s="29"/>
      <c r="O39" s="29"/>
      <c r="P39" s="155">
        <f t="shared" si="0"/>
        <v>101.06557425921361</v>
      </c>
    </row>
    <row r="40" spans="1:16" ht="21" customHeight="1">
      <c r="M40" s="154" t="s">
        <v>1729</v>
      </c>
      <c r="N40" s="29"/>
      <c r="O40" s="29"/>
      <c r="P40" s="155">
        <f t="shared" si="0"/>
        <v>89.666183703879526</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156</v>
      </c>
      <c r="C49" s="158">
        <f>'Wellbeing Acorn Type'!F14</f>
        <v>8.4856396866840739E-3</v>
      </c>
      <c r="D49" s="159">
        <f>'Wellbeing Acorn Type'!K14</f>
        <v>57.317238414290998</v>
      </c>
      <c r="E49" s="158">
        <f>IF(C49&gt;0.1,0.1,C49)</f>
        <v>8.4856396866840739E-3</v>
      </c>
      <c r="F49" s="159">
        <f>IF(D49&gt;200,200,D49)</f>
        <v>57.317238414290998</v>
      </c>
      <c r="G49" s="156">
        <v>1.1000000000000001</v>
      </c>
    </row>
    <row r="50" spans="1:9">
      <c r="A50" s="156">
        <v>1.2</v>
      </c>
      <c r="B50" s="157">
        <f>'Wellbeing Acorn Type'!E15</f>
        <v>1268</v>
      </c>
      <c r="C50" s="158">
        <f>'Wellbeing Acorn Type'!F15</f>
        <v>6.8973020017406447E-2</v>
      </c>
      <c r="D50" s="159">
        <f>'Wellbeing Acorn Type'!K15</f>
        <v>90.365150933377123</v>
      </c>
      <c r="E50" s="158">
        <f t="shared" ref="E50:E73" si="1">IF(C50&gt;0.1,0.1,C50)</f>
        <v>6.8973020017406447E-2</v>
      </c>
      <c r="F50" s="159">
        <f t="shared" ref="F50:F73" si="2">IF(D50&gt;200,200,D50)</f>
        <v>90.365150933377123</v>
      </c>
      <c r="G50" s="156">
        <v>1.2</v>
      </c>
    </row>
    <row r="51" spans="1:9">
      <c r="A51" s="156">
        <v>1.3</v>
      </c>
      <c r="B51" s="157">
        <f>'Wellbeing Acorn Type'!E16</f>
        <v>530</v>
      </c>
      <c r="C51" s="158">
        <f>'Wellbeing Acorn Type'!F16</f>
        <v>2.8829416884247172E-2</v>
      </c>
      <c r="D51" s="159">
        <f>'Wellbeing Acorn Type'!K16</f>
        <v>66.40533326195046</v>
      </c>
      <c r="E51" s="158">
        <f t="shared" si="1"/>
        <v>2.8829416884247172E-2</v>
      </c>
      <c r="F51" s="159">
        <f t="shared" si="2"/>
        <v>66.40533326195046</v>
      </c>
      <c r="G51" s="156">
        <v>1.3</v>
      </c>
      <c r="H51" s="38"/>
    </row>
    <row r="52" spans="1:9">
      <c r="A52" s="156">
        <v>1.4</v>
      </c>
      <c r="B52" s="157">
        <f>'Wellbeing Acorn Type'!E17</f>
        <v>1641</v>
      </c>
      <c r="C52" s="158">
        <f>'Wellbeing Acorn Type'!F17</f>
        <v>8.9262402088772841E-2</v>
      </c>
      <c r="D52" s="159">
        <f>'Wellbeing Acorn Type'!K17</f>
        <v>116.84669269051204</v>
      </c>
      <c r="E52" s="158">
        <f t="shared" si="1"/>
        <v>8.9262402088772841E-2</v>
      </c>
      <c r="F52" s="159">
        <f t="shared" si="2"/>
        <v>116.84669269051204</v>
      </c>
      <c r="G52" s="156">
        <v>1.4</v>
      </c>
      <c r="H52" s="38"/>
    </row>
    <row r="53" spans="1:9">
      <c r="A53" s="156">
        <v>1.5</v>
      </c>
      <c r="B53" s="157">
        <f>'Wellbeing Acorn Type'!E18</f>
        <v>786</v>
      </c>
      <c r="C53" s="158">
        <f>'Wellbeing Acorn Type'!F18</f>
        <v>4.2754569190600521E-2</v>
      </c>
      <c r="D53" s="159">
        <f>'Wellbeing Acorn Type'!K18</f>
        <v>96.394351893341394</v>
      </c>
      <c r="E53" s="158">
        <f t="shared" si="1"/>
        <v>4.2754569190600521E-2</v>
      </c>
      <c r="F53" s="159">
        <f t="shared" si="2"/>
        <v>96.394351893341394</v>
      </c>
      <c r="G53" s="156">
        <v>1.5</v>
      </c>
      <c r="H53" s="38"/>
    </row>
    <row r="54" spans="1:9">
      <c r="A54" s="156">
        <v>2.6</v>
      </c>
      <c r="B54" s="157">
        <f>'Wellbeing Acorn Type'!E21</f>
        <v>457</v>
      </c>
      <c r="C54" s="158">
        <f>'Wellbeing Acorn Type'!F21</f>
        <v>2.4858572671888599E-2</v>
      </c>
      <c r="D54" s="159">
        <f>'Wellbeing Acorn Type'!K21</f>
        <v>121.786657555848</v>
      </c>
      <c r="E54" s="158">
        <f t="shared" si="1"/>
        <v>2.4858572671888599E-2</v>
      </c>
      <c r="F54" s="159">
        <f t="shared" si="2"/>
        <v>121.786657555848</v>
      </c>
      <c r="G54" s="156">
        <v>2.6</v>
      </c>
      <c r="H54" s="38"/>
    </row>
    <row r="55" spans="1:9">
      <c r="A55" s="156">
        <v>2.7</v>
      </c>
      <c r="B55" s="157">
        <f>'Wellbeing Acorn Type'!E22</f>
        <v>252</v>
      </c>
      <c r="C55" s="158">
        <f>'Wellbeing Acorn Type'!F22</f>
        <v>1.370757180156658E-2</v>
      </c>
      <c r="D55" s="159">
        <f>'Wellbeing Acorn Type'!K22</f>
        <v>97.400861547655467</v>
      </c>
      <c r="E55" s="158">
        <f t="shared" si="1"/>
        <v>1.370757180156658E-2</v>
      </c>
      <c r="F55" s="159">
        <f t="shared" si="2"/>
        <v>97.400861547655467</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899</v>
      </c>
      <c r="C57" s="158">
        <f>'Wellbeing Acorn Type'!F24</f>
        <v>4.8901218450826803E-2</v>
      </c>
      <c r="D57" s="159">
        <f>'Wellbeing Acorn Type'!K24</f>
        <v>96.922905214750301</v>
      </c>
      <c r="E57" s="158">
        <f t="shared" si="1"/>
        <v>4.8901218450826803E-2</v>
      </c>
      <c r="F57" s="159">
        <f t="shared" si="2"/>
        <v>96.922905214750301</v>
      </c>
      <c r="G57" s="156">
        <v>2.9</v>
      </c>
      <c r="H57" s="38"/>
      <c r="I57" s="48"/>
    </row>
    <row r="58" spans="1:9">
      <c r="A58" s="160">
        <v>2.1</v>
      </c>
      <c r="B58" s="157">
        <f>'Wellbeing Acorn Type'!E25</f>
        <v>1147</v>
      </c>
      <c r="C58" s="158">
        <f>'Wellbeing Acorn Type'!F25</f>
        <v>6.2391209747606612E-2</v>
      </c>
      <c r="D58" s="159">
        <f>'Wellbeing Acorn Type'!K25</f>
        <v>117.8752825146163</v>
      </c>
      <c r="E58" s="158">
        <f t="shared" si="1"/>
        <v>6.2391209747606612E-2</v>
      </c>
      <c r="F58" s="159">
        <f t="shared" si="2"/>
        <v>117.8752825146163</v>
      </c>
      <c r="G58" s="160">
        <v>2.1</v>
      </c>
      <c r="H58" s="38"/>
      <c r="I58" s="48"/>
    </row>
    <row r="59" spans="1:9">
      <c r="A59" s="156">
        <v>2.11</v>
      </c>
      <c r="B59" s="157">
        <f>'Wellbeing Acorn Type'!E26</f>
        <v>40</v>
      </c>
      <c r="C59" s="158">
        <f>'Wellbeing Acorn Type'!F26</f>
        <v>2.1758050478677109E-3</v>
      </c>
      <c r="D59" s="159">
        <f>'Wellbeing Acorn Type'!K26</f>
        <v>59.502482210552735</v>
      </c>
      <c r="E59" s="158">
        <f t="shared" si="1"/>
        <v>2.1758050478677109E-3</v>
      </c>
      <c r="F59" s="159">
        <f t="shared" si="2"/>
        <v>59.502482210552735</v>
      </c>
      <c r="G59" s="156">
        <v>2.11</v>
      </c>
      <c r="H59" s="38"/>
      <c r="I59" s="48"/>
    </row>
    <row r="60" spans="1:9">
      <c r="A60" s="156">
        <v>2.12</v>
      </c>
      <c r="B60" s="157">
        <f>'Wellbeing Acorn Type'!E27</f>
        <v>225</v>
      </c>
      <c r="C60" s="158">
        <f>'Wellbeing Acorn Type'!F27</f>
        <v>1.2238903394255875E-2</v>
      </c>
      <c r="D60" s="159">
        <f>'Wellbeing Acorn Type'!K27</f>
        <v>68.207365646446263</v>
      </c>
      <c r="E60" s="158">
        <f t="shared" si="1"/>
        <v>1.2238903394255875E-2</v>
      </c>
      <c r="F60" s="159">
        <f t="shared" si="2"/>
        <v>68.207365646446263</v>
      </c>
      <c r="G60" s="156">
        <v>2.12</v>
      </c>
      <c r="H60" s="38"/>
      <c r="I60" s="48"/>
    </row>
    <row r="61" spans="1:9">
      <c r="A61" s="156">
        <v>2.13</v>
      </c>
      <c r="B61" s="157">
        <f>'Wellbeing Acorn Type'!E28</f>
        <v>15</v>
      </c>
      <c r="C61" s="158">
        <f>'Wellbeing Acorn Type'!F28</f>
        <v>8.159268929503916E-4</v>
      </c>
      <c r="D61" s="159">
        <f>'Wellbeing Acorn Type'!K28</f>
        <v>28.102292600620721</v>
      </c>
      <c r="E61" s="158">
        <f t="shared" si="1"/>
        <v>8.159268929503916E-4</v>
      </c>
      <c r="F61" s="159">
        <f t="shared" si="2"/>
        <v>28.102292600620721</v>
      </c>
      <c r="G61" s="156">
        <v>2.13</v>
      </c>
      <c r="H61" s="38"/>
      <c r="I61" s="48"/>
    </row>
    <row r="62" spans="1:9">
      <c r="A62" s="156">
        <v>3.14</v>
      </c>
      <c r="B62" s="157">
        <f>'Wellbeing Acorn Type'!E31</f>
        <v>1956</v>
      </c>
      <c r="C62" s="158">
        <f>'Wellbeing Acorn Type'!F31</f>
        <v>0.10639686684073107</v>
      </c>
      <c r="D62" s="159">
        <f>'Wellbeing Acorn Type'!K31</f>
        <v>138.63984911229207</v>
      </c>
      <c r="E62" s="158">
        <f t="shared" si="1"/>
        <v>0.1</v>
      </c>
      <c r="F62" s="159">
        <f t="shared" si="2"/>
        <v>138.63984911229207</v>
      </c>
      <c r="G62" s="156">
        <v>3.14</v>
      </c>
      <c r="H62" s="38"/>
      <c r="I62" s="48"/>
    </row>
    <row r="63" spans="1:9">
      <c r="A63" s="156">
        <v>3.15</v>
      </c>
      <c r="B63" s="157">
        <f>'Wellbeing Acorn Type'!E32</f>
        <v>432</v>
      </c>
      <c r="C63" s="158">
        <f>'Wellbeing Acorn Type'!F32</f>
        <v>2.3498694516971279E-2</v>
      </c>
      <c r="D63" s="159">
        <f>'Wellbeing Acorn Type'!K32</f>
        <v>93.832088867084039</v>
      </c>
      <c r="E63" s="158">
        <f t="shared" si="1"/>
        <v>2.3498694516971279E-2</v>
      </c>
      <c r="F63" s="159">
        <f t="shared" si="2"/>
        <v>93.832088867084039</v>
      </c>
      <c r="G63" s="156">
        <v>3.15</v>
      </c>
      <c r="H63" s="38"/>
      <c r="I63" s="48"/>
    </row>
    <row r="64" spans="1:9">
      <c r="A64" s="156">
        <v>3.16</v>
      </c>
      <c r="B64" s="157">
        <f>'Wellbeing Acorn Type'!E33</f>
        <v>1599</v>
      </c>
      <c r="C64" s="158">
        <f>'Wellbeing Acorn Type'!F33</f>
        <v>8.6977806788511747E-2</v>
      </c>
      <c r="D64" s="159">
        <f>'Wellbeing Acorn Type'!K33</f>
        <v>117.2833482806921</v>
      </c>
      <c r="E64" s="158">
        <f t="shared" si="1"/>
        <v>8.6977806788511747E-2</v>
      </c>
      <c r="F64" s="159">
        <f t="shared" si="2"/>
        <v>117.2833482806921</v>
      </c>
      <c r="G64" s="156">
        <v>3.16</v>
      </c>
      <c r="H64" s="38"/>
      <c r="I64" s="48"/>
    </row>
    <row r="65" spans="1:9" ht="15" customHeight="1">
      <c r="A65" s="156">
        <v>3.17</v>
      </c>
      <c r="B65" s="157">
        <f>'Wellbeing Acorn Type'!E34</f>
        <v>1363</v>
      </c>
      <c r="C65" s="158">
        <f>'Wellbeing Acorn Type'!F34</f>
        <v>7.4140557006092248E-2</v>
      </c>
      <c r="D65" s="159">
        <f>'Wellbeing Acorn Type'!K34</f>
        <v>90.916812896960892</v>
      </c>
      <c r="E65" s="158">
        <f t="shared" si="1"/>
        <v>7.4140557006092248E-2</v>
      </c>
      <c r="F65" s="159">
        <f t="shared" si="2"/>
        <v>90.916812896960892</v>
      </c>
      <c r="G65" s="156">
        <v>3.17</v>
      </c>
      <c r="H65" s="38"/>
      <c r="I65" s="48"/>
    </row>
    <row r="66" spans="1:9" ht="15" customHeight="1">
      <c r="A66" s="156">
        <v>3.18</v>
      </c>
      <c r="B66" s="157">
        <f>'Wellbeing Acorn Type'!E35</f>
        <v>1</v>
      </c>
      <c r="C66" s="158">
        <f>'Wellbeing Acorn Type'!F35</f>
        <v>5.4395126196692775E-5</v>
      </c>
      <c r="D66" s="159">
        <f>'Wellbeing Acorn Type'!K35</f>
        <v>99.294767188859879</v>
      </c>
      <c r="E66" s="158">
        <f t="shared" si="1"/>
        <v>5.4395126196692775E-5</v>
      </c>
      <c r="F66" s="159">
        <f t="shared" si="2"/>
        <v>99.294767188859879</v>
      </c>
      <c r="G66" s="156">
        <v>3.18</v>
      </c>
      <c r="H66" s="38"/>
      <c r="I66" s="48"/>
    </row>
    <row r="67" spans="1:9" ht="15" customHeight="1">
      <c r="A67" s="156">
        <v>4.1900000000000004</v>
      </c>
      <c r="B67" s="157">
        <f>'Wellbeing Acorn Type'!E38</f>
        <v>1555</v>
      </c>
      <c r="C67" s="158">
        <f>'Wellbeing Acorn Type'!F38</f>
        <v>8.4584421235857271E-2</v>
      </c>
      <c r="D67" s="159">
        <f>'Wellbeing Acorn Type'!K38</f>
        <v>79.3868032487607</v>
      </c>
      <c r="E67" s="158">
        <f t="shared" si="1"/>
        <v>8.4584421235857271E-2</v>
      </c>
      <c r="F67" s="159">
        <f t="shared" si="2"/>
        <v>79.3868032487607</v>
      </c>
      <c r="G67" s="156">
        <v>4.1900000000000004</v>
      </c>
      <c r="H67" s="38"/>
      <c r="I67" s="48"/>
    </row>
    <row r="68" spans="1:9" ht="15" customHeight="1">
      <c r="A68" s="160">
        <v>4.2</v>
      </c>
      <c r="B68" s="157">
        <f>'Wellbeing Acorn Type'!E39</f>
        <v>1652</v>
      </c>
      <c r="C68" s="158">
        <f>'Wellbeing Acorn Type'!F39</f>
        <v>8.9860748476936467E-2</v>
      </c>
      <c r="D68" s="159">
        <f>'Wellbeing Acorn Type'!K39</f>
        <v>108.91733700474522</v>
      </c>
      <c r="E68" s="158">
        <f t="shared" si="1"/>
        <v>8.9860748476936467E-2</v>
      </c>
      <c r="F68" s="159">
        <f t="shared" si="2"/>
        <v>108.91733700474522</v>
      </c>
      <c r="G68" s="160">
        <v>4.2</v>
      </c>
      <c r="H68" s="38"/>
      <c r="I68" s="48"/>
    </row>
    <row r="69" spans="1:9" ht="15" customHeight="1">
      <c r="A69" s="156">
        <v>4.21</v>
      </c>
      <c r="B69" s="157">
        <f>'Wellbeing Acorn Type'!E40</f>
        <v>517</v>
      </c>
      <c r="C69" s="158">
        <f>'Wellbeing Acorn Type'!F40</f>
        <v>2.8122280243690165E-2</v>
      </c>
      <c r="D69" s="159">
        <f>'Wellbeing Acorn Type'!K40</f>
        <v>106.79299903607355</v>
      </c>
      <c r="E69" s="158">
        <f t="shared" si="1"/>
        <v>2.8122280243690165E-2</v>
      </c>
      <c r="F69" s="159">
        <f t="shared" si="2"/>
        <v>106.79299903607355</v>
      </c>
      <c r="G69" s="156">
        <v>4.21</v>
      </c>
      <c r="H69" s="38"/>
      <c r="I69" s="48"/>
    </row>
    <row r="70" spans="1:9" ht="15" customHeight="1">
      <c r="A70" s="156">
        <v>4.22</v>
      </c>
      <c r="B70" s="157">
        <f>'Wellbeing Acorn Type'!E41</f>
        <v>0</v>
      </c>
      <c r="C70" s="158">
        <f>'Wellbeing Acorn Type'!F41</f>
        <v>0</v>
      </c>
      <c r="D70" s="159">
        <f>'Wellbeing Acorn Type'!K41</f>
        <v>0</v>
      </c>
      <c r="E70" s="158">
        <f t="shared" si="1"/>
        <v>0</v>
      </c>
      <c r="F70" s="159">
        <f t="shared" si="2"/>
        <v>0</v>
      </c>
      <c r="G70" s="156">
        <v>4.22</v>
      </c>
      <c r="H70" s="38"/>
      <c r="I70" s="48"/>
    </row>
    <row r="71" spans="1:9" ht="15" customHeight="1">
      <c r="A71" s="156">
        <v>4.2300000000000004</v>
      </c>
      <c r="B71" s="157">
        <f>'Wellbeing Acorn Type'!E42</f>
        <v>624</v>
      </c>
      <c r="C71" s="158">
        <f>'Wellbeing Acorn Type'!F42</f>
        <v>3.3942558746736295E-2</v>
      </c>
      <c r="D71" s="159">
        <f>'Wellbeing Acorn Type'!K42</f>
        <v>95.045152210229432</v>
      </c>
      <c r="E71" s="158">
        <f t="shared" si="1"/>
        <v>3.3942558746736295E-2</v>
      </c>
      <c r="F71" s="159">
        <f t="shared" si="2"/>
        <v>95.045152210229432</v>
      </c>
      <c r="G71" s="156">
        <v>4.2300000000000004</v>
      </c>
      <c r="H71" s="38"/>
      <c r="I71" s="48"/>
    </row>
    <row r="72" spans="1:9" ht="15" customHeight="1">
      <c r="A72" s="156">
        <v>4.24</v>
      </c>
      <c r="B72" s="157">
        <f>'Wellbeing Acorn Type'!E43</f>
        <v>468</v>
      </c>
      <c r="C72" s="158">
        <f>'Wellbeing Acorn Type'!F43</f>
        <v>2.5456919060052218E-2</v>
      </c>
      <c r="D72" s="159">
        <f>'Wellbeing Acorn Type'!K43</f>
        <v>101.06557425921361</v>
      </c>
      <c r="E72" s="158">
        <f t="shared" si="1"/>
        <v>2.5456919060052218E-2</v>
      </c>
      <c r="F72" s="159">
        <f t="shared" si="2"/>
        <v>101.06557425921361</v>
      </c>
      <c r="G72" s="156">
        <v>4.24</v>
      </c>
      <c r="H72" s="38"/>
      <c r="I72" s="48"/>
    </row>
    <row r="73" spans="1:9" ht="15" customHeight="1">
      <c r="A73" s="156">
        <v>4.25</v>
      </c>
      <c r="B73" s="157">
        <f>'Wellbeing Acorn Type'!E44</f>
        <v>745</v>
      </c>
      <c r="C73" s="158">
        <f>'Wellbeing Acorn Type'!F44</f>
        <v>4.0524369016536117E-2</v>
      </c>
      <c r="D73" s="159">
        <f>'Wellbeing Acorn Type'!K44</f>
        <v>89.666183703879526</v>
      </c>
      <c r="E73" s="158">
        <f t="shared" si="1"/>
        <v>4.0524369016536117E-2</v>
      </c>
      <c r="F73" s="159">
        <f t="shared" si="2"/>
        <v>89.666183703879526</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133C1-5139-4A10-971B-E039FCE2BED6}">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97.633909936261603</v>
      </c>
      <c r="B19" s="40" t="str">
        <f>'Features Data'!AD18</f>
        <v>Member of tenants or resident's group</v>
      </c>
      <c r="C19" s="173"/>
      <c r="D19" s="173"/>
      <c r="E19" s="173"/>
      <c r="F19" s="173"/>
      <c r="G19" s="173"/>
      <c r="H19" s="173"/>
      <c r="K19" s="174">
        <f>'Features Data'!AE18</f>
        <v>97.633909936261603</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99.553236372408591</v>
      </c>
      <c r="B20" s="40" t="str">
        <f>'Features Data'!AD19</f>
        <v>Member of environmental group</v>
      </c>
      <c r="C20" s="173"/>
      <c r="D20" s="173"/>
      <c r="E20" s="173"/>
      <c r="F20" s="173"/>
      <c r="G20" s="173"/>
      <c r="H20" s="173"/>
      <c r="K20" s="174">
        <f>'Features Data'!AE19</f>
        <v>99.553236372408591</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99.199075734436789</v>
      </c>
      <c r="B21" s="40" t="str">
        <f>'Features Data'!AD20</f>
        <v>Member of other community group</v>
      </c>
      <c r="C21" s="173"/>
      <c r="D21" s="173"/>
      <c r="E21" s="173"/>
      <c r="F21" s="173"/>
      <c r="G21" s="173"/>
      <c r="H21" s="173"/>
      <c r="K21" s="174">
        <f>'Features Data'!AE20</f>
        <v>99.199075734436789</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100.40781151163631</v>
      </c>
      <c r="B22" s="40" t="str">
        <f>'Features Data'!AD21</f>
        <v>Member of social group</v>
      </c>
      <c r="C22" s="173"/>
      <c r="D22" s="173"/>
      <c r="E22" s="173"/>
      <c r="F22" s="173"/>
      <c r="G22" s="173"/>
      <c r="H22" s="173"/>
      <c r="K22" s="174">
        <f>'Features Data'!AE21</f>
        <v>100.40781151163631</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99.771103682346535</v>
      </c>
      <c r="B23" s="40" t="str">
        <f>'Features Data'!AD22</f>
        <v>Member of voluntary service group</v>
      </c>
      <c r="C23" s="173"/>
      <c r="D23" s="173"/>
      <c r="E23" s="173"/>
      <c r="F23" s="173"/>
      <c r="G23" s="173"/>
      <c r="H23" s="173"/>
      <c r="K23" s="174">
        <f>'Features Data'!AE22</f>
        <v>99.771103682346535</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100.15246657777838</v>
      </c>
      <c r="B24" s="40" t="str">
        <f>'Features Data'!AD23</f>
        <v>Not a member of tenants or resident's group</v>
      </c>
      <c r="C24" s="173"/>
      <c r="D24" s="173"/>
      <c r="E24" s="173"/>
      <c r="F24" s="173"/>
      <c r="G24" s="173"/>
      <c r="H24" s="173"/>
      <c r="K24" s="174">
        <f>'Features Data'!AE23</f>
        <v>100.15246657777838</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100.01972572830273</v>
      </c>
      <c r="B25" s="40" t="str">
        <f>'Features Data'!AD24</f>
        <v>Not a member of environmental group</v>
      </c>
      <c r="C25" s="173"/>
      <c r="D25" s="173"/>
      <c r="E25" s="173"/>
      <c r="F25" s="173"/>
      <c r="G25" s="173"/>
      <c r="H25" s="173"/>
      <c r="K25" s="174">
        <f>'Features Data'!AE24</f>
        <v>100.01972572830273</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100.0510737335744</v>
      </c>
      <c r="B26" s="40" t="str">
        <f>'Features Data'!AD25</f>
        <v>Not a member of other community group</v>
      </c>
      <c r="C26" s="173"/>
      <c r="D26" s="173"/>
      <c r="E26" s="173"/>
      <c r="F26" s="173"/>
      <c r="G26" s="173"/>
      <c r="H26" s="173"/>
      <c r="K26" s="174">
        <f>'Features Data'!AE25</f>
        <v>100.0510737335744</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99.944524789155309</v>
      </c>
      <c r="B27" s="40" t="str">
        <f>'Features Data'!AD26</f>
        <v>Not a member of social group</v>
      </c>
      <c r="C27" s="173"/>
      <c r="D27" s="173"/>
      <c r="E27" s="173"/>
      <c r="F27" s="173"/>
      <c r="G27" s="173"/>
      <c r="H27" s="173"/>
      <c r="K27" s="174">
        <f>'Features Data'!AE26</f>
        <v>99.944524789155309</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100.02704860038696</v>
      </c>
      <c r="B28" s="40" t="str">
        <f>'Features Data'!AD27</f>
        <v>Not a member of voluntary service group</v>
      </c>
      <c r="C28" s="173"/>
      <c r="D28" s="173"/>
      <c r="E28" s="173"/>
      <c r="F28" s="173"/>
      <c r="G28" s="173"/>
      <c r="H28" s="173"/>
      <c r="K28" s="174">
        <f>'Features Data'!AE27</f>
        <v>100.02704860038696</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948749A-B56A-4897-B1AD-6AD975B28C7F}">
          <x14:formula1>
            <xm:f>'Features Data'!$R$2:$R$17</xm:f>
          </x14:formula1>
          <xm:sqref>B14:O14</xm:sqref>
        </x14:dataValidation>
        <x14:dataValidation type="list" allowBlank="1" showInputMessage="1" showErrorMessage="1" xr:uid="{CB94380B-CA3E-4071-9C9B-4A5964384554}">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31B99-BEE2-4AAA-AB5B-40BA239D678A}">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4381</v>
      </c>
      <c r="F13" s="189">
        <f>IF($E$19&lt;&gt;0,E13/$E$19,0)</f>
        <v>0.23830504786771106</v>
      </c>
      <c r="G13" s="188">
        <f>SUM('Wellbeing Acorn Type'!$G$14:$G$18)</f>
        <v>93204</v>
      </c>
      <c r="H13" s="189">
        <f>IF($G$19=0,0,G13/$G$19)</f>
        <v>0.25529257409877648</v>
      </c>
      <c r="I13" s="189">
        <f>IF(G13&gt;0,E13/G13,0)</f>
        <v>4.7004420411141154E-2</v>
      </c>
      <c r="J13" s="190">
        <f>IF(AND((SQRT((H13*(1-H13))/$E$19))&gt;0, $E$19&gt;0),(F13-H13)/(SQRT((H13*(1-H13))/$E$19)),0)</f>
        <v>-5.2824842716568847</v>
      </c>
      <c r="K13" s="191">
        <f>IF(AND(I13&gt;0,$I$19&gt;0),F13/H13*100,0)</f>
        <v>93.345859631431068</v>
      </c>
      <c r="L13" s="161"/>
      <c r="M13" s="161"/>
      <c r="N13" s="161"/>
    </row>
    <row r="14" spans="1:17" ht="18.75" customHeight="1">
      <c r="B14" s="186" t="s">
        <v>1746</v>
      </c>
      <c r="C14" s="192"/>
      <c r="D14" s="176"/>
      <c r="E14" s="188">
        <f>SUM('Wellbeing Acorn Type'!$E$21:$E$28)</f>
        <v>3035</v>
      </c>
      <c r="F14" s="189">
        <f>IF($E$19&lt;&gt;0,E14/$E$19,0)</f>
        <v>0.16508920800696258</v>
      </c>
      <c r="G14" s="188">
        <f>SUM('Wellbeing Acorn Type'!$G$21:$G$28)</f>
        <v>59280</v>
      </c>
      <c r="H14" s="189">
        <f>IF($G$19=0,0,G14/$G$19)</f>
        <v>0.16237225647585371</v>
      </c>
      <c r="I14" s="189">
        <f t="shared" ref="I14:I19" si="0">IF(G14&gt;0,E14/G14,0)</f>
        <v>5.1197705802968958E-2</v>
      </c>
      <c r="J14" s="190">
        <f>IF(AND((SQRT((H14*(1-H14))/$E$19))&gt;0, $E$19&gt;0),(F14-H14)/(SQRT((H14*(1-H14))/$E$19)),0)</f>
        <v>0.99889642046374771</v>
      </c>
      <c r="K14" s="191">
        <f>IF(AND(I14&gt;0,$I$19&gt;0),F14/H14*100,0)</f>
        <v>101.67328556619086</v>
      </c>
      <c r="L14" s="161"/>
      <c r="M14" s="161"/>
      <c r="N14" s="161"/>
      <c r="Q14" s="176"/>
    </row>
    <row r="15" spans="1:17" ht="18.75" customHeight="1">
      <c r="B15" s="186" t="s">
        <v>1747</v>
      </c>
      <c r="C15" s="192"/>
      <c r="D15" s="176"/>
      <c r="E15" s="188">
        <f>SUM('Wellbeing Acorn Type'!$E$31:$E$35)</f>
        <v>5351</v>
      </c>
      <c r="F15" s="189">
        <f>IF($E$19&lt;&gt;0,E15/$E$19,0)</f>
        <v>0.29106832027850305</v>
      </c>
      <c r="G15" s="188">
        <f>SUM('Wellbeing Acorn Type'!$G$31:$G$35)</f>
        <v>94028</v>
      </c>
      <c r="H15" s="189">
        <f>IF($G$19=0,0,G15/$G$19)</f>
        <v>0.25754957037637605</v>
      </c>
      <c r="I15" s="189">
        <f t="shared" si="0"/>
        <v>5.6908580422852767E-2</v>
      </c>
      <c r="J15" s="190">
        <f>IF(AND((SQRT((H15*(1-H15))/$E$19))&gt;0, $E$19&gt;0),(F15-H15)/(SQRT((H15*(1-H15))/$E$19)),0)</f>
        <v>10.3930656925048</v>
      </c>
      <c r="K15" s="191">
        <f>IF(AND(I15&gt;0,$I$19&gt;0),F15/H15*100,0)</f>
        <v>113.01448488271349</v>
      </c>
      <c r="L15" s="161"/>
      <c r="M15" s="161"/>
      <c r="N15" s="161"/>
      <c r="Q15" s="176"/>
    </row>
    <row r="16" spans="1:17" ht="18.75" customHeight="1">
      <c r="B16" s="186" t="s">
        <v>1748</v>
      </c>
      <c r="C16" s="192"/>
      <c r="D16" s="176"/>
      <c r="E16" s="188">
        <f>SUM('Wellbeing Acorn Type'!$E$38:$E$44)</f>
        <v>5561</v>
      </c>
      <c r="F16" s="189">
        <f>IF($E$19&lt;&gt;0,E16/$E$19,0)</f>
        <v>0.30249129677980852</v>
      </c>
      <c r="G16" s="188">
        <f>SUM('Wellbeing Acorn Type'!$G$38:$G$44)</f>
        <v>117407</v>
      </c>
      <c r="H16" s="189">
        <f>IF($G$19=0,0,G16/$G$19)</f>
        <v>0.32158636160695941</v>
      </c>
      <c r="I16" s="189">
        <f t="shared" si="0"/>
        <v>4.7365148585689097E-2</v>
      </c>
      <c r="J16" s="190">
        <f>IF(AND((SQRT((H16*(1-H16))/$E$19))&gt;0, $E$19&gt;0),(F16-H16)/(SQRT((H16*(1-H16))/$E$19)),0)</f>
        <v>-5.5430021451732872</v>
      </c>
      <c r="K16" s="191">
        <f>IF(AND(I16&gt;0,$I$19&gt;0),F16/H16*100,0)</f>
        <v>94.062228033635094</v>
      </c>
      <c r="L16" s="161"/>
      <c r="M16" s="161"/>
      <c r="N16" s="161"/>
      <c r="Q16" s="176"/>
    </row>
    <row r="17" spans="1:17" ht="18.75" customHeight="1">
      <c r="B17" s="193" t="s">
        <v>1749</v>
      </c>
      <c r="C17" s="192"/>
      <c r="D17" s="176"/>
      <c r="E17" s="188">
        <f>SUM('Wellbeing Acorn Type'!$E$47:$E$48)</f>
        <v>56</v>
      </c>
      <c r="F17" s="189">
        <f>IF($E$19&lt;&gt;0,E17/$E$19,0)</f>
        <v>3.0461270670147957E-3</v>
      </c>
      <c r="G17" s="188">
        <f>SUM('Wellbeing Acorn Type'!$G$47:$G$48)</f>
        <v>1168</v>
      </c>
      <c r="H17" s="189">
        <f>IF($G$19=0,0,G17/$G$19)</f>
        <v>3.1992374420343646E-3</v>
      </c>
      <c r="I17" s="189">
        <f t="shared" si="0"/>
        <v>4.7945205479452052E-2</v>
      </c>
      <c r="J17" s="190">
        <f>IF(AND((SQRT((H17*(1-H17))/$E$19))&gt;0, $E$19&gt;0),(F17-H17)/(SQRT((H17*(1-H17))/$E$19)),0)</f>
        <v>-0.36761837262291969</v>
      </c>
      <c r="K17" s="191">
        <f>IF(AND(I17&gt;0,$I$19&gt;0),F17/H17*100,0)</f>
        <v>95.214160318084822</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18384</v>
      </c>
      <c r="F19" s="198"/>
      <c r="G19" s="197">
        <f>SUM(G13:G18)</f>
        <v>365087</v>
      </c>
      <c r="H19" s="199"/>
      <c r="I19" s="200">
        <f t="shared" si="0"/>
        <v>5.0355120834212119E-2</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0.23830504786771106</v>
      </c>
      <c r="C24" s="38">
        <f>IF($A$23,D24,"")</f>
        <v>0.25529257409877648</v>
      </c>
      <c r="D24" s="39">
        <f>H13</f>
        <v>0.25529257409877648</v>
      </c>
    </row>
    <row r="25" spans="1:17" ht="15" customHeight="1">
      <c r="A25" s="38" t="s">
        <v>1752</v>
      </c>
      <c r="B25" s="39">
        <f>F14</f>
        <v>0.16508920800696258</v>
      </c>
      <c r="C25" s="38">
        <f>IF($A$23,D25,"")</f>
        <v>0.16237225647585371</v>
      </c>
      <c r="D25" s="39">
        <f>H14</f>
        <v>0.16237225647585371</v>
      </c>
    </row>
    <row r="26" spans="1:17" ht="15" customHeight="1">
      <c r="A26" s="38" t="s">
        <v>1753</v>
      </c>
      <c r="B26" s="39">
        <f>F15</f>
        <v>0.29106832027850305</v>
      </c>
      <c r="C26" s="38">
        <f>IF($A$23,D26,"")</f>
        <v>0.25754957037637605</v>
      </c>
      <c r="D26" s="39">
        <f>H15</f>
        <v>0.25754957037637605</v>
      </c>
    </row>
    <row r="27" spans="1:17" ht="15" customHeight="1">
      <c r="A27" s="38" t="s">
        <v>1754</v>
      </c>
      <c r="B27" s="39">
        <f>F16</f>
        <v>0.30249129677980852</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2023-04-05T13:30:32Z</dcterms:created>
  <dcterms:modified xsi:type="dcterms:W3CDTF">2023-04-05T13:30:37Z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2023-04-05T13:30:32Z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87987e06-9425-445e-92f4-41b8197867d8</vt:lpwstr>
  </property>
  <property fmtid="{D5CDD505-2E9C-101B-9397-08002B2CF9AE}" pid="8" name="MSIP_Label_768904da-5dbb-4716-9521-7a682c6e8720_ContentBits">
    <vt:lpwstr>2</vt:lpwstr>
  </property>
</Properties>
</file>